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0\"/>
    </mc:Choice>
  </mc:AlternateContent>
  <xr:revisionPtr revIDLastSave="0" documentId="13_ncr:1_{282C6BBB-883B-4DE6-A708-B9263BDB14A1}" xr6:coauthVersionLast="45" xr6:coauthVersionMax="45" xr10:uidLastSave="{00000000-0000-0000-0000-000000000000}"/>
  <bookViews>
    <workbookView xWindow="5010" yWindow="60" windowWidth="17655" windowHeight="16065" xr2:uid="{00000000-000D-0000-FFFF-FFFF00000000}"/>
  </bookViews>
  <sheets>
    <sheet name="GENERAL PARTIEL" sheetId="4" r:id="rId1"/>
    <sheet name="GENERAL" sheetId="1" r:id="rId2"/>
    <sheet name="ST PRYVE 1004" sheetId="2" r:id="rId3"/>
    <sheet name="PISCICULTURE 1704" sheetId="3" r:id="rId4"/>
    <sheet name="PISCICULTURE 1505" sheetId="5" r:id="rId5"/>
    <sheet name=" DAMPIERRE 2205" sheetId="10" r:id="rId6"/>
    <sheet name="BOISMORAND 1906" sheetId="9" r:id="rId7"/>
    <sheet name="TRAINOU 2606" sheetId="11" r:id="rId8"/>
    <sheet name="VITRY 0307" sheetId="12" r:id="rId9"/>
    <sheet name="VITRY 1007" sheetId="13" r:id="rId10"/>
    <sheet name="DAMPIERRE 1707" sheetId="14" r:id="rId11"/>
    <sheet name="OUZOUER 2108" sheetId="15" r:id="rId12"/>
    <sheet name="CHATENOY 0409" sheetId="16" r:id="rId13"/>
    <sheet name="DAMPIERRE 1809" sheetId="17" r:id="rId14"/>
    <sheet name="ST PRYVE 2509" sheetId="18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8" l="1"/>
  <c r="H15" i="18"/>
  <c r="H14" i="18"/>
  <c r="H13" i="18"/>
  <c r="H12" i="18"/>
  <c r="H11" i="18"/>
  <c r="H10" i="18"/>
  <c r="H9" i="18"/>
  <c r="H8" i="18"/>
  <c r="H7" i="18"/>
  <c r="H6" i="18"/>
  <c r="H5" i="18"/>
  <c r="H4" i="18"/>
  <c r="H22" i="17" l="1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AV56" i="1" l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2" i="1"/>
  <c r="AV24" i="1"/>
  <c r="AV23" i="1"/>
  <c r="AV17" i="1"/>
  <c r="AV21" i="1"/>
  <c r="AV20" i="1"/>
  <c r="AV19" i="1"/>
  <c r="AV18" i="1"/>
  <c r="AV16" i="1"/>
  <c r="AV15" i="1"/>
  <c r="AV14" i="1"/>
  <c r="AV11" i="1"/>
  <c r="AV13" i="1"/>
  <c r="AV12" i="1"/>
  <c r="AV10" i="1"/>
  <c r="AV9" i="1"/>
  <c r="AV8" i="1"/>
  <c r="AV6" i="1"/>
  <c r="AV7" i="1"/>
  <c r="AV5" i="1"/>
  <c r="AV4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2" i="1"/>
  <c r="AS26" i="1"/>
  <c r="AS18" i="1"/>
  <c r="AS24" i="1"/>
  <c r="AS25" i="1"/>
  <c r="AS17" i="1"/>
  <c r="AS23" i="1"/>
  <c r="AS19" i="1"/>
  <c r="AS21" i="1"/>
  <c r="AS20" i="1"/>
  <c r="AS16" i="1"/>
  <c r="AS15" i="1"/>
  <c r="AS14" i="1"/>
  <c r="AS11" i="1"/>
  <c r="AS13" i="1"/>
  <c r="AS12" i="1"/>
  <c r="AS10" i="1"/>
  <c r="AS9" i="1"/>
  <c r="AS8" i="1"/>
  <c r="AS6" i="1"/>
  <c r="AS7" i="1"/>
  <c r="AS5" i="1"/>
  <c r="AS4" i="1"/>
  <c r="H15" i="16"/>
  <c r="H14" i="16"/>
  <c r="H13" i="16"/>
  <c r="H12" i="16"/>
  <c r="H11" i="16"/>
  <c r="H10" i="16"/>
  <c r="H9" i="16"/>
  <c r="H8" i="16"/>
  <c r="H7" i="16"/>
  <c r="H6" i="16"/>
  <c r="H5" i="16"/>
  <c r="AP56" i="1" l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2" i="1"/>
  <c r="AP26" i="1"/>
  <c r="AP18" i="1"/>
  <c r="AP24" i="1"/>
  <c r="AP25" i="1"/>
  <c r="AP17" i="1"/>
  <c r="AP23" i="1"/>
  <c r="AP19" i="1"/>
  <c r="AP21" i="1"/>
  <c r="AP20" i="1"/>
  <c r="AP15" i="1"/>
  <c r="AP16" i="1"/>
  <c r="AP14" i="1"/>
  <c r="AP11" i="1"/>
  <c r="AP13" i="1"/>
  <c r="AP12" i="1"/>
  <c r="AP10" i="1"/>
  <c r="AP9" i="1"/>
  <c r="AP8" i="1"/>
  <c r="AP6" i="1"/>
  <c r="AP7" i="1"/>
  <c r="AP5" i="1"/>
  <c r="AP4" i="1"/>
  <c r="H17" i="15" l="1"/>
  <c r="H16" i="15"/>
  <c r="H15" i="15"/>
  <c r="H14" i="15"/>
  <c r="H13" i="15"/>
  <c r="H12" i="15"/>
  <c r="H11" i="15"/>
  <c r="H10" i="15"/>
  <c r="H9" i="15"/>
  <c r="H8" i="15"/>
  <c r="H7" i="15"/>
  <c r="H6" i="15"/>
  <c r="H5" i="15"/>
  <c r="AM56" i="1" l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2" i="1"/>
  <c r="AM26" i="1"/>
  <c r="AM18" i="1"/>
  <c r="AM24" i="1"/>
  <c r="AM25" i="1"/>
  <c r="AM17" i="1"/>
  <c r="AM23" i="1"/>
  <c r="AM15" i="1"/>
  <c r="AM19" i="1"/>
  <c r="AM21" i="1"/>
  <c r="AM20" i="1"/>
  <c r="AM11" i="1"/>
  <c r="AM16" i="1"/>
  <c r="AM14" i="1"/>
  <c r="AM13" i="1"/>
  <c r="AM12" i="1"/>
  <c r="AM8" i="1"/>
  <c r="AM10" i="1"/>
  <c r="AM9" i="1"/>
  <c r="AM6" i="1"/>
  <c r="AM7" i="1"/>
  <c r="AM5" i="1"/>
  <c r="AM4" i="1"/>
  <c r="J23" i="14" l="1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AJ56" i="1" l="1"/>
  <c r="AJ55" i="1"/>
  <c r="AJ54" i="1"/>
  <c r="AJ53" i="1"/>
  <c r="AJ52" i="1"/>
  <c r="AJ29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8" i="1"/>
  <c r="AJ27" i="1"/>
  <c r="AJ22" i="1"/>
  <c r="AJ18" i="1"/>
  <c r="AJ20" i="1"/>
  <c r="AJ26" i="1"/>
  <c r="AJ17" i="1"/>
  <c r="AJ24" i="1"/>
  <c r="AJ25" i="1"/>
  <c r="AJ21" i="1"/>
  <c r="AJ23" i="1"/>
  <c r="AJ15" i="1"/>
  <c r="AJ19" i="1"/>
  <c r="AJ11" i="1"/>
  <c r="AJ16" i="1"/>
  <c r="AJ14" i="1"/>
  <c r="AJ13" i="1"/>
  <c r="AJ8" i="1"/>
  <c r="AJ10" i="1"/>
  <c r="AJ6" i="1"/>
  <c r="AJ12" i="1"/>
  <c r="AJ9" i="1"/>
  <c r="AJ7" i="1"/>
  <c r="AJ5" i="1"/>
  <c r="AJ4" i="1"/>
  <c r="H21" i="13" l="1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18" i="12" l="1"/>
  <c r="H17" i="12"/>
  <c r="H16" i="12"/>
  <c r="H15" i="12"/>
  <c r="H14" i="12"/>
  <c r="H13" i="12"/>
  <c r="H12" i="12"/>
  <c r="H11" i="12"/>
  <c r="H10" i="12"/>
  <c r="H9" i="12"/>
  <c r="H8" i="12"/>
  <c r="H7" i="12"/>
  <c r="H6" i="12"/>
  <c r="AG56" i="1"/>
  <c r="AG55" i="1"/>
  <c r="AG54" i="1"/>
  <c r="AG53" i="1"/>
  <c r="AG52" i="1"/>
  <c r="AG29" i="1"/>
  <c r="AG51" i="1"/>
  <c r="AG50" i="1"/>
  <c r="AG49" i="1"/>
  <c r="AG48" i="1"/>
  <c r="AG47" i="1"/>
  <c r="AG46" i="1"/>
  <c r="AG45" i="1"/>
  <c r="AG44" i="1"/>
  <c r="AG43" i="1"/>
  <c r="AG42" i="1"/>
  <c r="AG41" i="1"/>
  <c r="AG28" i="1"/>
  <c r="AG40" i="1"/>
  <c r="AG39" i="1"/>
  <c r="AG38" i="1"/>
  <c r="AG37" i="1"/>
  <c r="AG36" i="1"/>
  <c r="AG35" i="1"/>
  <c r="AG34" i="1"/>
  <c r="AG33" i="1"/>
  <c r="AG32" i="1"/>
  <c r="AG31" i="1"/>
  <c r="AG30" i="1"/>
  <c r="AG18" i="1"/>
  <c r="AG22" i="1"/>
  <c r="AG21" i="1"/>
  <c r="AG27" i="1"/>
  <c r="AG17" i="1"/>
  <c r="AG16" i="1"/>
  <c r="AG15" i="1"/>
  <c r="AG20" i="1"/>
  <c r="AG26" i="1"/>
  <c r="AG24" i="1"/>
  <c r="AG11" i="1"/>
  <c r="AG25" i="1"/>
  <c r="AG23" i="1"/>
  <c r="AG8" i="1"/>
  <c r="AG19" i="1"/>
  <c r="AG14" i="1"/>
  <c r="AG13" i="1"/>
  <c r="AG10" i="1"/>
  <c r="AG12" i="1"/>
  <c r="AG9" i="1"/>
  <c r="AG6" i="1"/>
  <c r="AG7" i="1"/>
  <c r="AG5" i="1"/>
  <c r="AG4" i="1"/>
  <c r="AD56" i="1" l="1"/>
  <c r="AD55" i="1"/>
  <c r="AD54" i="1"/>
  <c r="AD53" i="1"/>
  <c r="AD52" i="1"/>
  <c r="AD29" i="1"/>
  <c r="AD51" i="1"/>
  <c r="AD50" i="1"/>
  <c r="AD49" i="1"/>
  <c r="AD48" i="1"/>
  <c r="AD47" i="1"/>
  <c r="AD46" i="1"/>
  <c r="AD45" i="1"/>
  <c r="AD44" i="1"/>
  <c r="AD43" i="1"/>
  <c r="AD42" i="1"/>
  <c r="AD41" i="1"/>
  <c r="AD28" i="1"/>
  <c r="AD40" i="1"/>
  <c r="AD39" i="1"/>
  <c r="AD38" i="1"/>
  <c r="AD37" i="1"/>
  <c r="AD36" i="1"/>
  <c r="AD35" i="1"/>
  <c r="AD34" i="1"/>
  <c r="AD33" i="1"/>
  <c r="AD32" i="1"/>
  <c r="AD31" i="1"/>
  <c r="AD30" i="1"/>
  <c r="AD18" i="1"/>
  <c r="AD22" i="1"/>
  <c r="AD21" i="1"/>
  <c r="AD27" i="1"/>
  <c r="AD17" i="1"/>
  <c r="AD16" i="1"/>
  <c r="AD15" i="1"/>
  <c r="AD20" i="1"/>
  <c r="AD26" i="1"/>
  <c r="AD24" i="1"/>
  <c r="AD11" i="1"/>
  <c r="AD25" i="1"/>
  <c r="AD23" i="1"/>
  <c r="AD8" i="1"/>
  <c r="AD19" i="1"/>
  <c r="AD14" i="1"/>
  <c r="AD13" i="1"/>
  <c r="AD10" i="1"/>
  <c r="AD12" i="1"/>
  <c r="AD9" i="1"/>
  <c r="AD6" i="1"/>
  <c r="AD7" i="1"/>
  <c r="AD5" i="1"/>
  <c r="AD4" i="1"/>
  <c r="H17" i="11" l="1"/>
  <c r="H16" i="11"/>
  <c r="H15" i="11"/>
  <c r="H14" i="11"/>
  <c r="H13" i="11"/>
  <c r="H12" i="11"/>
  <c r="H11" i="11"/>
  <c r="H10" i="11"/>
  <c r="H9" i="11"/>
  <c r="H8" i="11"/>
  <c r="H7" i="11"/>
  <c r="H6" i="11"/>
  <c r="H5" i="11"/>
  <c r="H15" i="9" l="1"/>
  <c r="H14" i="9"/>
  <c r="H13" i="9"/>
  <c r="H12" i="9"/>
  <c r="H11" i="9"/>
  <c r="H10" i="9"/>
  <c r="H9" i="9"/>
  <c r="H8" i="9"/>
  <c r="H7" i="9"/>
  <c r="H6" i="9"/>
  <c r="H5" i="9"/>
  <c r="AA56" i="1" l="1"/>
  <c r="AA55" i="1"/>
  <c r="AA54" i="1"/>
  <c r="AA53" i="1"/>
  <c r="AA52" i="1"/>
  <c r="AA29" i="1"/>
  <c r="AA51" i="1"/>
  <c r="AA50" i="1"/>
  <c r="AA49" i="1"/>
  <c r="AA21" i="1"/>
  <c r="AA48" i="1"/>
  <c r="AA47" i="1"/>
  <c r="AA46" i="1"/>
  <c r="AA45" i="1"/>
  <c r="AA44" i="1"/>
  <c r="AA43" i="1"/>
  <c r="AA42" i="1"/>
  <c r="AA18" i="1"/>
  <c r="AA41" i="1"/>
  <c r="AA28" i="1"/>
  <c r="AA27" i="1"/>
  <c r="AA40" i="1"/>
  <c r="AA39" i="1"/>
  <c r="AA38" i="1"/>
  <c r="AA37" i="1"/>
  <c r="AA36" i="1"/>
  <c r="AA35" i="1"/>
  <c r="AA34" i="1"/>
  <c r="AA33" i="1"/>
  <c r="AA32" i="1"/>
  <c r="AA31" i="1"/>
  <c r="AA30" i="1"/>
  <c r="AA22" i="1"/>
  <c r="AA11" i="1"/>
  <c r="AA15" i="1"/>
  <c r="AA16" i="1"/>
  <c r="AA17" i="1"/>
  <c r="AA20" i="1"/>
  <c r="AA26" i="1"/>
  <c r="AA24" i="1"/>
  <c r="AA8" i="1"/>
  <c r="AA25" i="1"/>
  <c r="AA12" i="1"/>
  <c r="AA14" i="1"/>
  <c r="AA23" i="1"/>
  <c r="AA19" i="1"/>
  <c r="AA10" i="1"/>
  <c r="AA6" i="1"/>
  <c r="AA9" i="1"/>
  <c r="AA5" i="1"/>
  <c r="AA13" i="1"/>
  <c r="AA7" i="1"/>
  <c r="AA4" i="1"/>
  <c r="X56" i="1"/>
  <c r="X55" i="1"/>
  <c r="X54" i="1"/>
  <c r="X53" i="1"/>
  <c r="X52" i="1"/>
  <c r="X29" i="1"/>
  <c r="X51" i="1"/>
  <c r="X50" i="1"/>
  <c r="X49" i="1"/>
  <c r="X21" i="1"/>
  <c r="X48" i="1"/>
  <c r="X47" i="1"/>
  <c r="X46" i="1"/>
  <c r="X45" i="1"/>
  <c r="X44" i="1"/>
  <c r="X43" i="1"/>
  <c r="X42" i="1"/>
  <c r="X18" i="1"/>
  <c r="X41" i="1"/>
  <c r="X28" i="1"/>
  <c r="X27" i="1"/>
  <c r="X40" i="1"/>
  <c r="X39" i="1"/>
  <c r="X38" i="1"/>
  <c r="X37" i="1"/>
  <c r="X36" i="1"/>
  <c r="X35" i="1"/>
  <c r="X34" i="1"/>
  <c r="X33" i="1"/>
  <c r="X32" i="1"/>
  <c r="X31" i="1"/>
  <c r="X30" i="1"/>
  <c r="X22" i="1"/>
  <c r="X11" i="1"/>
  <c r="X15" i="1"/>
  <c r="X16" i="1"/>
  <c r="X17" i="1"/>
  <c r="X20" i="1"/>
  <c r="X26" i="1"/>
  <c r="X24" i="1"/>
  <c r="X8" i="1"/>
  <c r="X25" i="1"/>
  <c r="X12" i="1"/>
  <c r="X14" i="1"/>
  <c r="X23" i="1"/>
  <c r="X19" i="1"/>
  <c r="X10" i="1"/>
  <c r="X6" i="1"/>
  <c r="X9" i="1"/>
  <c r="X5" i="1"/>
  <c r="X13" i="1"/>
  <c r="X7" i="1"/>
  <c r="X4" i="1"/>
  <c r="U7" i="1"/>
  <c r="U13" i="1"/>
  <c r="U5" i="1"/>
  <c r="U9" i="1"/>
  <c r="U6" i="1"/>
  <c r="U10" i="1"/>
  <c r="U19" i="1"/>
  <c r="U23" i="1"/>
  <c r="U14" i="1"/>
  <c r="U12" i="1"/>
  <c r="U25" i="1"/>
  <c r="U8" i="1"/>
  <c r="U24" i="1"/>
  <c r="U26" i="1"/>
  <c r="U20" i="1"/>
  <c r="U17" i="1"/>
  <c r="U16" i="1"/>
  <c r="U15" i="1"/>
  <c r="U11" i="1"/>
  <c r="U22" i="1"/>
  <c r="U30" i="1"/>
  <c r="U31" i="1"/>
  <c r="U32" i="1"/>
  <c r="U33" i="1"/>
  <c r="U34" i="1"/>
  <c r="U35" i="1"/>
  <c r="U36" i="1"/>
  <c r="U37" i="1"/>
  <c r="U38" i="1"/>
  <c r="U39" i="1"/>
  <c r="U40" i="1"/>
  <c r="U27" i="1"/>
  <c r="U28" i="1"/>
  <c r="U41" i="1"/>
  <c r="U18" i="1"/>
  <c r="U42" i="1"/>
  <c r="U43" i="1"/>
  <c r="U44" i="1"/>
  <c r="U45" i="1"/>
  <c r="U46" i="1"/>
  <c r="U47" i="1"/>
  <c r="U48" i="1"/>
  <c r="U21" i="1"/>
  <c r="U49" i="1"/>
  <c r="U50" i="1"/>
  <c r="U51" i="1"/>
  <c r="U29" i="1"/>
  <c r="U52" i="1"/>
  <c r="U53" i="1"/>
  <c r="U54" i="1"/>
  <c r="U55" i="1"/>
  <c r="U56" i="1"/>
  <c r="U4" i="1"/>
  <c r="R7" i="1"/>
  <c r="R13" i="1"/>
  <c r="R5" i="1"/>
  <c r="R9" i="1"/>
  <c r="R6" i="1"/>
  <c r="R10" i="1"/>
  <c r="R19" i="1"/>
  <c r="R23" i="1"/>
  <c r="R14" i="1"/>
  <c r="R12" i="1"/>
  <c r="R25" i="1"/>
  <c r="R8" i="1"/>
  <c r="R24" i="1"/>
  <c r="R26" i="1"/>
  <c r="R20" i="1"/>
  <c r="R17" i="1"/>
  <c r="R16" i="1"/>
  <c r="R15" i="1"/>
  <c r="R11" i="1"/>
  <c r="R22" i="1"/>
  <c r="R30" i="1"/>
  <c r="R31" i="1"/>
  <c r="R32" i="1"/>
  <c r="R33" i="1"/>
  <c r="R34" i="1"/>
  <c r="R35" i="1"/>
  <c r="R36" i="1"/>
  <c r="R37" i="1"/>
  <c r="R38" i="1"/>
  <c r="R39" i="1"/>
  <c r="R40" i="1"/>
  <c r="R27" i="1"/>
  <c r="R28" i="1"/>
  <c r="R41" i="1"/>
  <c r="R18" i="1"/>
  <c r="R42" i="1"/>
  <c r="R43" i="1"/>
  <c r="R44" i="1"/>
  <c r="R45" i="1"/>
  <c r="R46" i="1"/>
  <c r="R47" i="1"/>
  <c r="R48" i="1"/>
  <c r="R21" i="1"/>
  <c r="R49" i="1"/>
  <c r="R50" i="1"/>
  <c r="R51" i="1"/>
  <c r="R29" i="1"/>
  <c r="R52" i="1"/>
  <c r="R53" i="1"/>
  <c r="R54" i="1"/>
  <c r="R55" i="1"/>
  <c r="R56" i="1"/>
  <c r="R4" i="1"/>
  <c r="O7" i="1"/>
  <c r="O13" i="1"/>
  <c r="O5" i="1"/>
  <c r="O9" i="1"/>
  <c r="O6" i="1"/>
  <c r="O10" i="1"/>
  <c r="O19" i="1"/>
  <c r="O23" i="1"/>
  <c r="O14" i="1"/>
  <c r="O12" i="1"/>
  <c r="O25" i="1"/>
  <c r="O8" i="1"/>
  <c r="O24" i="1"/>
  <c r="O26" i="1"/>
  <c r="O20" i="1"/>
  <c r="O17" i="1"/>
  <c r="O16" i="1"/>
  <c r="O15" i="1"/>
  <c r="O11" i="1"/>
  <c r="O22" i="1"/>
  <c r="O30" i="1"/>
  <c r="O31" i="1"/>
  <c r="O32" i="1"/>
  <c r="O33" i="1"/>
  <c r="O34" i="1"/>
  <c r="O35" i="1"/>
  <c r="O36" i="1"/>
  <c r="O37" i="1"/>
  <c r="O38" i="1"/>
  <c r="O39" i="1"/>
  <c r="O40" i="1"/>
  <c r="O27" i="1"/>
  <c r="O28" i="1"/>
  <c r="O41" i="1"/>
  <c r="O18" i="1"/>
  <c r="O42" i="1"/>
  <c r="O43" i="1"/>
  <c r="O44" i="1"/>
  <c r="O45" i="1"/>
  <c r="O46" i="1"/>
  <c r="O47" i="1"/>
  <c r="O48" i="1"/>
  <c r="O21" i="1"/>
  <c r="O49" i="1"/>
  <c r="O50" i="1"/>
  <c r="O51" i="1"/>
  <c r="O29" i="1"/>
  <c r="O52" i="1"/>
  <c r="O53" i="1"/>
  <c r="O54" i="1"/>
  <c r="O55" i="1"/>
  <c r="O56" i="1"/>
  <c r="O4" i="1"/>
  <c r="L7" i="1"/>
  <c r="L13" i="1"/>
  <c r="L5" i="1"/>
  <c r="L9" i="1"/>
  <c r="L6" i="1"/>
  <c r="L10" i="1"/>
  <c r="L19" i="1"/>
  <c r="L23" i="1"/>
  <c r="L14" i="1"/>
  <c r="L12" i="1"/>
  <c r="L25" i="1"/>
  <c r="L8" i="1"/>
  <c r="L24" i="1"/>
  <c r="L26" i="1"/>
  <c r="L20" i="1"/>
  <c r="L17" i="1"/>
  <c r="L16" i="1"/>
  <c r="L15" i="1"/>
  <c r="L11" i="1"/>
  <c r="L22" i="1"/>
  <c r="L30" i="1"/>
  <c r="L31" i="1"/>
  <c r="L32" i="1"/>
  <c r="L33" i="1"/>
  <c r="L34" i="1"/>
  <c r="L35" i="1"/>
  <c r="L36" i="1"/>
  <c r="L37" i="1"/>
  <c r="L38" i="1"/>
  <c r="L39" i="1"/>
  <c r="L40" i="1"/>
  <c r="L27" i="1"/>
  <c r="L28" i="1"/>
  <c r="L41" i="1"/>
  <c r="L18" i="1"/>
  <c r="L42" i="1"/>
  <c r="L43" i="1"/>
  <c r="L44" i="1"/>
  <c r="L45" i="1"/>
  <c r="L46" i="1"/>
  <c r="L47" i="1"/>
  <c r="L48" i="1"/>
  <c r="L21" i="1"/>
  <c r="L49" i="1"/>
  <c r="L50" i="1"/>
  <c r="L51" i="1"/>
  <c r="L29" i="1"/>
  <c r="L52" i="1"/>
  <c r="L53" i="1"/>
  <c r="L54" i="1"/>
  <c r="L55" i="1"/>
  <c r="L56" i="1"/>
  <c r="L4" i="1"/>
  <c r="I7" i="1"/>
  <c r="I13" i="1"/>
  <c r="I5" i="1"/>
  <c r="I9" i="1"/>
  <c r="I6" i="1"/>
  <c r="I10" i="1"/>
  <c r="I19" i="1"/>
  <c r="I23" i="1"/>
  <c r="I14" i="1"/>
  <c r="I12" i="1"/>
  <c r="I25" i="1"/>
  <c r="I8" i="1"/>
  <c r="I24" i="1"/>
  <c r="I26" i="1"/>
  <c r="I20" i="1"/>
  <c r="I17" i="1"/>
  <c r="I16" i="1"/>
  <c r="I15" i="1"/>
  <c r="I11" i="1"/>
  <c r="I22" i="1"/>
  <c r="I30" i="1"/>
  <c r="I31" i="1"/>
  <c r="I32" i="1"/>
  <c r="I33" i="1"/>
  <c r="I34" i="1"/>
  <c r="I35" i="1"/>
  <c r="I36" i="1"/>
  <c r="I37" i="1"/>
  <c r="I38" i="1"/>
  <c r="I39" i="1"/>
  <c r="I40" i="1"/>
  <c r="I27" i="1"/>
  <c r="I28" i="1"/>
  <c r="I41" i="1"/>
  <c r="I18" i="1"/>
  <c r="I42" i="1"/>
  <c r="I43" i="1"/>
  <c r="I44" i="1"/>
  <c r="I45" i="1"/>
  <c r="I46" i="1"/>
  <c r="I47" i="1"/>
  <c r="I48" i="1"/>
  <c r="I21" i="1"/>
  <c r="I49" i="1"/>
  <c r="I50" i="1"/>
  <c r="I51" i="1"/>
  <c r="I29" i="1"/>
  <c r="I52" i="1"/>
  <c r="I53" i="1"/>
  <c r="I54" i="1"/>
  <c r="I55" i="1"/>
  <c r="I56" i="1"/>
  <c r="I4" i="1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C4" i="1" l="1"/>
  <c r="B4" i="1"/>
  <c r="C55" i="1"/>
  <c r="B55" i="1"/>
  <c r="C53" i="1"/>
  <c r="B53" i="1"/>
  <c r="C29" i="1"/>
  <c r="B29" i="1"/>
  <c r="C50" i="1"/>
  <c r="B50" i="1"/>
  <c r="C21" i="1"/>
  <c r="B21" i="1"/>
  <c r="C47" i="1"/>
  <c r="B47" i="1"/>
  <c r="C45" i="1"/>
  <c r="B45" i="1"/>
  <c r="C43" i="1"/>
  <c r="B43" i="1"/>
  <c r="C18" i="1"/>
  <c r="B18" i="1"/>
  <c r="C28" i="1"/>
  <c r="B28" i="1"/>
  <c r="C40" i="1"/>
  <c r="B40" i="1"/>
  <c r="C38" i="1"/>
  <c r="B38" i="1"/>
  <c r="C36" i="1"/>
  <c r="B36" i="1"/>
  <c r="C34" i="1"/>
  <c r="B34" i="1"/>
  <c r="C32" i="1"/>
  <c r="B32" i="1"/>
  <c r="C30" i="1"/>
  <c r="B30" i="1"/>
  <c r="C11" i="1"/>
  <c r="B11" i="1"/>
  <c r="C16" i="1"/>
  <c r="B16" i="1"/>
  <c r="C20" i="1"/>
  <c r="B20" i="1"/>
  <c r="C24" i="1"/>
  <c r="B24" i="1"/>
  <c r="C25" i="1"/>
  <c r="B25" i="1"/>
  <c r="C14" i="1"/>
  <c r="B14" i="1"/>
  <c r="C19" i="1"/>
  <c r="B19" i="1"/>
  <c r="C6" i="1"/>
  <c r="B6" i="1"/>
  <c r="B5" i="1"/>
  <c r="C5" i="1"/>
  <c r="C7" i="1"/>
  <c r="B7" i="1"/>
  <c r="C56" i="1"/>
  <c r="B56" i="1"/>
  <c r="C54" i="1"/>
  <c r="B54" i="1"/>
  <c r="C52" i="1"/>
  <c r="B52" i="1"/>
  <c r="C51" i="1"/>
  <c r="B51" i="1"/>
  <c r="C49" i="1"/>
  <c r="B49" i="1"/>
  <c r="C48" i="1"/>
  <c r="B48" i="1"/>
  <c r="C46" i="1"/>
  <c r="B46" i="1"/>
  <c r="C44" i="1"/>
  <c r="B44" i="1"/>
  <c r="C42" i="1"/>
  <c r="B42" i="1"/>
  <c r="C41" i="1"/>
  <c r="B41" i="1"/>
  <c r="C27" i="1"/>
  <c r="B27" i="1"/>
  <c r="C39" i="1"/>
  <c r="B39" i="1"/>
  <c r="C37" i="1"/>
  <c r="B37" i="1"/>
  <c r="C35" i="1"/>
  <c r="B35" i="1"/>
  <c r="C33" i="1"/>
  <c r="B33" i="1"/>
  <c r="C31" i="1"/>
  <c r="B31" i="1"/>
  <c r="C22" i="1"/>
  <c r="B22" i="1"/>
  <c r="C15" i="1"/>
  <c r="B15" i="1"/>
  <c r="C17" i="1"/>
  <c r="B17" i="1"/>
  <c r="C26" i="1"/>
  <c r="B26" i="1"/>
  <c r="C8" i="1"/>
  <c r="B8" i="1"/>
  <c r="C12" i="1"/>
  <c r="B12" i="1"/>
  <c r="C23" i="1"/>
  <c r="B23" i="1"/>
  <c r="C10" i="1"/>
  <c r="B10" i="1"/>
  <c r="C9" i="1"/>
  <c r="B9" i="1"/>
  <c r="C13" i="1"/>
  <c r="B13" i="1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4" i="3"/>
</calcChain>
</file>

<file path=xl/sharedStrings.xml><?xml version="1.0" encoding="utf-8"?>
<sst xmlns="http://schemas.openxmlformats.org/spreadsheetml/2006/main" count="1018" uniqueCount="151">
  <si>
    <t>DUMONTOUX</t>
  </si>
  <si>
    <t>DIDIER</t>
  </si>
  <si>
    <t>TEAM S 45</t>
  </si>
  <si>
    <t>KAUFMANN</t>
  </si>
  <si>
    <t>CHRISTIAN</t>
  </si>
  <si>
    <t>ALAIN</t>
  </si>
  <si>
    <t>BELLEGARDE</t>
  </si>
  <si>
    <t>NOM</t>
  </si>
  <si>
    <t>PRENOM</t>
  </si>
  <si>
    <t>CLUB</t>
  </si>
  <si>
    <t>CONCOURS</t>
  </si>
  <si>
    <t>PROCHASSON</t>
  </si>
  <si>
    <t>CLASS</t>
  </si>
  <si>
    <t>BALTHIOT</t>
  </si>
  <si>
    <t>RICHARD</t>
  </si>
  <si>
    <t>PISCICULTURE</t>
  </si>
  <si>
    <t>GORECKI</t>
  </si>
  <si>
    <t>J.FRANCOIS</t>
  </si>
  <si>
    <t>MERCADIE</t>
  </si>
  <si>
    <t>SERGE</t>
  </si>
  <si>
    <t>TINEL</t>
  </si>
  <si>
    <t>BERNARD</t>
  </si>
  <si>
    <t>VERDOT</t>
  </si>
  <si>
    <t>J.JACQUES</t>
  </si>
  <si>
    <t>BUREAU</t>
  </si>
  <si>
    <t>DENIS</t>
  </si>
  <si>
    <t>CHAVOUET</t>
  </si>
  <si>
    <t>J,MICHEL</t>
  </si>
  <si>
    <t>FOURNIER</t>
  </si>
  <si>
    <t>J.MICHEL</t>
  </si>
  <si>
    <t>MAILLOCHON</t>
  </si>
  <si>
    <t>PASCAL</t>
  </si>
  <si>
    <t>MISSERI</t>
  </si>
  <si>
    <t>DOMINIQUE</t>
  </si>
  <si>
    <t>J,PIERRE</t>
  </si>
  <si>
    <t>DAVID</t>
  </si>
  <si>
    <t>DETRY</t>
  </si>
  <si>
    <t>PHILIPPE</t>
  </si>
  <si>
    <t>DUREY</t>
  </si>
  <si>
    <t>MICHEL</t>
  </si>
  <si>
    <t>GUILBOT</t>
  </si>
  <si>
    <t>YVON</t>
  </si>
  <si>
    <t>GUILLER</t>
  </si>
  <si>
    <t>LANGLOIS</t>
  </si>
  <si>
    <t>MARTINET</t>
  </si>
  <si>
    <t>JEAN LUC</t>
  </si>
  <si>
    <t>SOUCHET</t>
  </si>
  <si>
    <t>THIERRY</t>
  </si>
  <si>
    <t>TEIXEIRA DIAS</t>
  </si>
  <si>
    <t>MANUEL</t>
  </si>
  <si>
    <t>AOPC</t>
  </si>
  <si>
    <t>BARON</t>
  </si>
  <si>
    <t>CORDIER</t>
  </si>
  <si>
    <t>JIMENEZ</t>
  </si>
  <si>
    <t>PATRICE</t>
  </si>
  <si>
    <t xml:space="preserve">MABILLAT </t>
  </si>
  <si>
    <t>J,JACQUES</t>
  </si>
  <si>
    <t>SUCHAUD</t>
  </si>
  <si>
    <t>GUY</t>
  </si>
  <si>
    <t>JARGEAU</t>
  </si>
  <si>
    <t>BORDIER</t>
  </si>
  <si>
    <t>HUGHES</t>
  </si>
  <si>
    <t>RANGER</t>
  </si>
  <si>
    <t>WITTENBERG</t>
  </si>
  <si>
    <t>JACKY</t>
  </si>
  <si>
    <t>MEUNG</t>
  </si>
  <si>
    <t>LEGER</t>
  </si>
  <si>
    <t>MAXIME</t>
  </si>
  <si>
    <t>SAUGET</t>
  </si>
  <si>
    <t>LIONEL</t>
  </si>
  <si>
    <t>BOURJON</t>
  </si>
  <si>
    <t>PACIFIC</t>
  </si>
  <si>
    <t>TEAM MILO 28</t>
  </si>
  <si>
    <t>BENARD</t>
  </si>
  <si>
    <t>FRANCOIS</t>
  </si>
  <si>
    <t>BRUNET</t>
  </si>
  <si>
    <t>ANDRE</t>
  </si>
  <si>
    <t>CHESNE</t>
  </si>
  <si>
    <t>COLLADO</t>
  </si>
  <si>
    <t>DUCHENE</t>
  </si>
  <si>
    <t>PATRICK</t>
  </si>
  <si>
    <t>GILBERT</t>
  </si>
  <si>
    <t>ROSA</t>
  </si>
  <si>
    <t>AMIS PECHEURS</t>
  </si>
  <si>
    <t>BAINARD</t>
  </si>
  <si>
    <t>JOEL</t>
  </si>
  <si>
    <t>CANET</t>
  </si>
  <si>
    <t>FENARD</t>
  </si>
  <si>
    <t>GERARD</t>
  </si>
  <si>
    <t>SALLIN</t>
  </si>
  <si>
    <t>BOULANGER</t>
  </si>
  <si>
    <t>DELOURME</t>
  </si>
  <si>
    <t>YANNICK</t>
  </si>
  <si>
    <t>EUDES</t>
  </si>
  <si>
    <t>J,FRANCOIS</t>
  </si>
  <si>
    <t>SCHRICKE</t>
  </si>
  <si>
    <t>LPC</t>
  </si>
  <si>
    <t>PAUTRAT</t>
  </si>
  <si>
    <t>FRANCOISE</t>
  </si>
  <si>
    <t>J,CLAUDE</t>
  </si>
  <si>
    <t>NOGENT/V,</t>
  </si>
  <si>
    <t>CRITERIUM VETERANS</t>
  </si>
  <si>
    <t>SAINT PRYVE</t>
  </si>
  <si>
    <t>POIDS</t>
  </si>
  <si>
    <t>N°</t>
  </si>
  <si>
    <t>POINTS</t>
  </si>
  <si>
    <t>JEAN JACQUES</t>
  </si>
  <si>
    <t>Dampierre
matin</t>
  </si>
  <si>
    <t>TOT. Des 6</t>
  </si>
  <si>
    <t>TOT. des concours</t>
  </si>
  <si>
    <r>
      <t xml:space="preserve">DAMPIERRE </t>
    </r>
    <r>
      <rPr>
        <b/>
        <sz val="14"/>
        <color rgb="FFFF0000"/>
        <rFont val="Calibri"/>
        <family val="2"/>
        <scheme val="minor"/>
      </rPr>
      <t>MATIN</t>
    </r>
  </si>
  <si>
    <t>CORNAC</t>
  </si>
  <si>
    <t>SALOMON</t>
  </si>
  <si>
    <t>DUPIN</t>
  </si>
  <si>
    <t>LELOUARNE</t>
  </si>
  <si>
    <t>DEBORD</t>
  </si>
  <si>
    <t>JACQUET</t>
  </si>
  <si>
    <t>JEAN FRANCOIS</t>
  </si>
  <si>
    <t>FESNARD</t>
  </si>
  <si>
    <t>MICONNET</t>
  </si>
  <si>
    <t>LEGOUGE</t>
  </si>
  <si>
    <t>RISOLI</t>
  </si>
  <si>
    <t>MARIO</t>
  </si>
  <si>
    <t>MIGENNES</t>
  </si>
  <si>
    <t>BALLANGER</t>
  </si>
  <si>
    <t>COUVRET</t>
  </si>
  <si>
    <r>
      <t xml:space="preserve">DAMPIERRE </t>
    </r>
    <r>
      <rPr>
        <b/>
        <sz val="14"/>
        <color rgb="FFFF0000"/>
        <rFont val="Calibri"/>
        <family val="2"/>
        <scheme val="minor"/>
      </rPr>
      <t>APRES MIDI</t>
    </r>
  </si>
  <si>
    <t>Date</t>
  </si>
  <si>
    <t>ST PRYVE</t>
  </si>
  <si>
    <t>Participants :</t>
  </si>
  <si>
    <t>Dampierre
après-midi</t>
  </si>
  <si>
    <t>BOISMORAND</t>
  </si>
  <si>
    <t>JEAN CLAUDE</t>
  </si>
  <si>
    <t>NOGENT</t>
  </si>
  <si>
    <t>TRAINOU</t>
  </si>
  <si>
    <t>TEXERA</t>
  </si>
  <si>
    <t>M,</t>
  </si>
  <si>
    <t>WITENBERG</t>
  </si>
  <si>
    <t>DURET</t>
  </si>
  <si>
    <t>VITRY</t>
  </si>
  <si>
    <t>CRITERIUM + 55 ANS</t>
  </si>
  <si>
    <t>JEAN PIERRE</t>
  </si>
  <si>
    <t>P,</t>
  </si>
  <si>
    <t>DAMPIERRE</t>
  </si>
  <si>
    <t>CD36</t>
  </si>
  <si>
    <t>TOT. Des 6
meilleurs
resultats</t>
  </si>
  <si>
    <t>OUZOUER/LOIRE</t>
  </si>
  <si>
    <t>CHATENOY</t>
  </si>
  <si>
    <t>CARTON</t>
  </si>
  <si>
    <t>CD41</t>
  </si>
  <si>
    <t>CLASSEMENT FINAL APRES 14 MANCHES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</si>
</sst>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6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3" borderId="0" xfId="0" applyNumberFormat="1" applyFont="1" applyFill="1"/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" fontId="2" fillId="2" borderId="6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2"/>
  <sheetViews>
    <sheetView tabSelected="1" workbookViewId="0">
      <selection activeCell="A3" sqref="A3"/>
    </sheetView>
  </sheetViews>
  <sheetFormatPr baseColWidth="10" defaultRowHeight="15" x14ac:dyDescent="0.25"/>
  <cols>
    <col min="4" max="4" width="14.140625" customWidth="1"/>
    <col min="5" max="5" width="15.85546875" customWidth="1"/>
    <col min="6" max="6" width="19.85546875" customWidth="1"/>
  </cols>
  <sheetData>
    <row r="1" spans="2:6" ht="48.75" customHeight="1" x14ac:dyDescent="0.25">
      <c r="B1" s="66" t="s">
        <v>140</v>
      </c>
      <c r="C1" s="66"/>
      <c r="D1" s="66"/>
      <c r="E1" s="66"/>
      <c r="F1" s="66"/>
    </row>
    <row r="2" spans="2:6" ht="24.75" customHeight="1" x14ac:dyDescent="0.25">
      <c r="B2" s="65" t="s">
        <v>150</v>
      </c>
      <c r="C2" s="65"/>
      <c r="D2" s="65"/>
      <c r="E2" s="65"/>
      <c r="F2" s="65"/>
    </row>
    <row r="3" spans="2:6" ht="15.75" thickBot="1" x14ac:dyDescent="0.3"/>
    <row r="4" spans="2:6" ht="15" customHeight="1" x14ac:dyDescent="0.25">
      <c r="B4" s="70" t="s">
        <v>12</v>
      </c>
      <c r="C4" s="73" t="s">
        <v>145</v>
      </c>
      <c r="D4" s="67" t="s">
        <v>7</v>
      </c>
      <c r="E4" s="67" t="s">
        <v>8</v>
      </c>
      <c r="F4" s="67" t="s">
        <v>9</v>
      </c>
    </row>
    <row r="5" spans="2:6" x14ac:dyDescent="0.25">
      <c r="B5" s="71"/>
      <c r="C5" s="74"/>
      <c r="D5" s="68"/>
      <c r="E5" s="68"/>
      <c r="F5" s="68"/>
    </row>
    <row r="6" spans="2:6" x14ac:dyDescent="0.25">
      <c r="B6" s="72"/>
      <c r="C6" s="75"/>
      <c r="D6" s="69"/>
      <c r="E6" s="69"/>
      <c r="F6" s="69"/>
    </row>
    <row r="7" spans="2:6" ht="15.75" x14ac:dyDescent="0.25">
      <c r="B7" s="49">
        <v>1</v>
      </c>
      <c r="C7" s="50">
        <v>766.23961550432136</v>
      </c>
      <c r="D7" s="28" t="s">
        <v>24</v>
      </c>
      <c r="E7" s="29" t="s">
        <v>25</v>
      </c>
      <c r="F7" s="30" t="s">
        <v>2</v>
      </c>
    </row>
    <row r="8" spans="2:6" ht="15.75" x14ac:dyDescent="0.25">
      <c r="B8" s="47">
        <v>2</v>
      </c>
      <c r="C8" s="57">
        <v>865.28887778887793</v>
      </c>
      <c r="D8" s="4" t="s">
        <v>26</v>
      </c>
      <c r="E8" s="10" t="s">
        <v>27</v>
      </c>
      <c r="F8" s="11" t="s">
        <v>2</v>
      </c>
    </row>
    <row r="9" spans="2:6" ht="15.75" x14ac:dyDescent="0.25">
      <c r="B9" s="47">
        <v>3</v>
      </c>
      <c r="C9" s="57">
        <v>921.14634877792764</v>
      </c>
      <c r="D9" s="4" t="s">
        <v>44</v>
      </c>
      <c r="E9" s="10" t="s">
        <v>45</v>
      </c>
      <c r="F9" s="11" t="s">
        <v>50</v>
      </c>
    </row>
    <row r="10" spans="2:6" ht="15.75" x14ac:dyDescent="0.25">
      <c r="B10" s="47">
        <v>4</v>
      </c>
      <c r="C10" s="57">
        <v>1191.2483228272702</v>
      </c>
      <c r="D10" s="4" t="s">
        <v>52</v>
      </c>
      <c r="E10" s="10" t="s">
        <v>25</v>
      </c>
      <c r="F10" s="11" t="s">
        <v>59</v>
      </c>
    </row>
    <row r="11" spans="2:6" ht="15.75" x14ac:dyDescent="0.25">
      <c r="B11" s="47">
        <v>5</v>
      </c>
      <c r="C11" s="57">
        <v>1395.6629885422453</v>
      </c>
      <c r="D11" s="4" t="s">
        <v>32</v>
      </c>
      <c r="E11" s="10" t="s">
        <v>34</v>
      </c>
      <c r="F11" s="11" t="s">
        <v>2</v>
      </c>
    </row>
    <row r="12" spans="2:6" ht="15.75" x14ac:dyDescent="0.25">
      <c r="B12" s="47">
        <v>6</v>
      </c>
      <c r="C12" s="57">
        <v>1676.8877321508901</v>
      </c>
      <c r="D12" s="4" t="s">
        <v>0</v>
      </c>
      <c r="E12" s="10" t="s">
        <v>1</v>
      </c>
      <c r="F12" s="11" t="s">
        <v>2</v>
      </c>
    </row>
    <row r="13" spans="2:6" ht="15.75" x14ac:dyDescent="0.25">
      <c r="B13" s="47">
        <v>7</v>
      </c>
      <c r="C13" s="57">
        <v>1969.6420925136094</v>
      </c>
      <c r="D13" s="4" t="s">
        <v>11</v>
      </c>
      <c r="E13" s="10" t="s">
        <v>5</v>
      </c>
      <c r="F13" s="11" t="s">
        <v>6</v>
      </c>
    </row>
    <row r="14" spans="2:6" ht="15.75" x14ac:dyDescent="0.25">
      <c r="B14" s="47">
        <v>8</v>
      </c>
      <c r="C14" s="57">
        <v>2066.822066822067</v>
      </c>
      <c r="D14" s="4" t="s">
        <v>62</v>
      </c>
      <c r="E14" s="10" t="s">
        <v>33</v>
      </c>
      <c r="F14" s="11" t="s">
        <v>65</v>
      </c>
    </row>
    <row r="15" spans="2:6" ht="15.75" x14ac:dyDescent="0.25">
      <c r="B15" s="47">
        <v>9</v>
      </c>
      <c r="C15" s="57">
        <v>2303.6305742188097</v>
      </c>
      <c r="D15" s="4" t="s">
        <v>3</v>
      </c>
      <c r="E15" s="10" t="s">
        <v>4</v>
      </c>
      <c r="F15" s="11" t="s">
        <v>6</v>
      </c>
    </row>
    <row r="16" spans="2:6" ht="15.75" x14ac:dyDescent="0.25">
      <c r="B16" s="47">
        <v>10</v>
      </c>
      <c r="C16" s="57">
        <v>2449.7737556561087</v>
      </c>
      <c r="D16" s="4" t="s">
        <v>51</v>
      </c>
      <c r="E16" s="10" t="s">
        <v>4</v>
      </c>
      <c r="F16" s="11" t="s">
        <v>59</v>
      </c>
    </row>
    <row r="17" spans="2:6" ht="15.75" x14ac:dyDescent="0.25">
      <c r="B17" s="47">
        <v>11</v>
      </c>
      <c r="C17" s="57">
        <v>2948.6793907846541</v>
      </c>
      <c r="D17" s="4" t="s">
        <v>63</v>
      </c>
      <c r="E17" s="10" t="s">
        <v>64</v>
      </c>
      <c r="F17" s="11" t="s">
        <v>65</v>
      </c>
    </row>
    <row r="18" spans="2:6" ht="15.75" x14ac:dyDescent="0.25">
      <c r="B18" s="47">
        <v>12</v>
      </c>
      <c r="C18" s="57">
        <v>3445.1940216646099</v>
      </c>
      <c r="D18" s="4" t="s">
        <v>38</v>
      </c>
      <c r="E18" s="10" t="s">
        <v>39</v>
      </c>
      <c r="F18" s="11" t="s">
        <v>50</v>
      </c>
    </row>
    <row r="19" spans="2:6" ht="15.75" x14ac:dyDescent="0.25">
      <c r="B19" s="47">
        <v>13</v>
      </c>
      <c r="C19" s="57">
        <v>3737.2018533009245</v>
      </c>
      <c r="D19" s="4" t="s">
        <v>11</v>
      </c>
      <c r="E19" s="10" t="s">
        <v>88</v>
      </c>
      <c r="F19" s="11" t="s">
        <v>6</v>
      </c>
    </row>
    <row r="20" spans="2:6" ht="15.75" x14ac:dyDescent="0.25">
      <c r="B20" s="47">
        <v>14</v>
      </c>
      <c r="C20" s="57">
        <v>3885.3733011627751</v>
      </c>
      <c r="D20" s="4" t="s">
        <v>36</v>
      </c>
      <c r="E20" s="10" t="s">
        <v>37</v>
      </c>
      <c r="F20" s="11" t="s">
        <v>50</v>
      </c>
    </row>
    <row r="21" spans="2:6" ht="15.75" x14ac:dyDescent="0.25">
      <c r="B21" s="47">
        <v>15</v>
      </c>
      <c r="C21" s="57">
        <v>4118.5681583638234</v>
      </c>
      <c r="D21" s="4" t="s">
        <v>89</v>
      </c>
      <c r="E21" s="10" t="s">
        <v>1</v>
      </c>
      <c r="F21" s="9" t="s">
        <v>6</v>
      </c>
    </row>
    <row r="22" spans="2:6" ht="15.75" x14ac:dyDescent="0.25">
      <c r="B22" s="47">
        <v>16</v>
      </c>
      <c r="C22" s="57">
        <v>4122.3703703703704</v>
      </c>
      <c r="D22" s="4" t="s">
        <v>22</v>
      </c>
      <c r="E22" s="10" t="s">
        <v>23</v>
      </c>
      <c r="F22" s="11" t="s">
        <v>15</v>
      </c>
    </row>
    <row r="23" spans="2:6" ht="15.75" x14ac:dyDescent="0.25">
      <c r="B23" s="47">
        <v>17</v>
      </c>
      <c r="C23" s="57">
        <v>4160.894736842105</v>
      </c>
      <c r="D23" s="4" t="s">
        <v>87</v>
      </c>
      <c r="E23" s="10" t="s">
        <v>5</v>
      </c>
      <c r="F23" s="11" t="s">
        <v>6</v>
      </c>
    </row>
    <row r="24" spans="2:6" ht="15.75" x14ac:dyDescent="0.25">
      <c r="B24" s="47">
        <v>18</v>
      </c>
      <c r="C24" s="57">
        <v>4220.1255277230512</v>
      </c>
      <c r="D24" s="4" t="s">
        <v>97</v>
      </c>
      <c r="E24" s="10" t="s">
        <v>99</v>
      </c>
      <c r="F24" s="11" t="s">
        <v>100</v>
      </c>
    </row>
    <row r="25" spans="2:6" ht="15.75" x14ac:dyDescent="0.25">
      <c r="B25" s="47">
        <v>19</v>
      </c>
      <c r="C25" s="57">
        <v>4292.4436674436674</v>
      </c>
      <c r="D25" s="4" t="s">
        <v>86</v>
      </c>
      <c r="E25" s="10" t="s">
        <v>1</v>
      </c>
      <c r="F25" s="11" t="s">
        <v>6</v>
      </c>
    </row>
    <row r="26" spans="2:6" ht="15.75" x14ac:dyDescent="0.25">
      <c r="B26" s="47">
        <v>20</v>
      </c>
      <c r="C26" s="57">
        <v>4354.1825396825398</v>
      </c>
      <c r="D26" s="4" t="s">
        <v>93</v>
      </c>
      <c r="E26" s="10" t="s">
        <v>94</v>
      </c>
      <c r="F26" s="9" t="s">
        <v>96</v>
      </c>
    </row>
    <row r="27" spans="2:6" ht="15.75" x14ac:dyDescent="0.25">
      <c r="B27" s="47">
        <v>21</v>
      </c>
      <c r="C27" s="57">
        <v>4360.1428571428569</v>
      </c>
      <c r="D27" s="4" t="s">
        <v>16</v>
      </c>
      <c r="E27" s="10" t="s">
        <v>17</v>
      </c>
      <c r="F27" s="11" t="s">
        <v>15</v>
      </c>
    </row>
    <row r="28" spans="2:6" ht="15.75" x14ac:dyDescent="0.25">
      <c r="B28" s="47">
        <v>22</v>
      </c>
      <c r="C28" s="57">
        <v>4645.1878306878307</v>
      </c>
      <c r="D28" s="4" t="s">
        <v>57</v>
      </c>
      <c r="E28" s="10" t="s">
        <v>58</v>
      </c>
      <c r="F28" s="64" t="s">
        <v>59</v>
      </c>
    </row>
    <row r="29" spans="2:6" ht="15.75" x14ac:dyDescent="0.25">
      <c r="B29" s="47">
        <v>23</v>
      </c>
      <c r="C29" s="57">
        <v>4966.9629629629635</v>
      </c>
      <c r="D29" s="4" t="s">
        <v>82</v>
      </c>
      <c r="E29" s="10" t="s">
        <v>31</v>
      </c>
      <c r="F29" s="11" t="s">
        <v>83</v>
      </c>
    </row>
    <row r="30" spans="2:6" ht="15.75" x14ac:dyDescent="0.25">
      <c r="B30" s="47">
        <v>24</v>
      </c>
      <c r="C30" s="57">
        <v>5235.7692307692305</v>
      </c>
      <c r="D30" s="4" t="s">
        <v>48</v>
      </c>
      <c r="E30" s="10" t="s">
        <v>49</v>
      </c>
      <c r="F30" s="11" t="s">
        <v>50</v>
      </c>
    </row>
    <row r="31" spans="2:6" ht="15.75" x14ac:dyDescent="0.25">
      <c r="B31" s="47">
        <v>25</v>
      </c>
      <c r="C31" s="57">
        <v>5475.8562091503263</v>
      </c>
      <c r="D31" s="4" t="s">
        <v>3</v>
      </c>
      <c r="E31" s="10" t="s">
        <v>5</v>
      </c>
      <c r="F31" s="11" t="s">
        <v>6</v>
      </c>
    </row>
    <row r="32" spans="2:6" ht="15.75" x14ac:dyDescent="0.25">
      <c r="B32" s="47">
        <v>26</v>
      </c>
      <c r="C32" s="57">
        <v>5952.3684210526317</v>
      </c>
      <c r="D32" s="4" t="s">
        <v>18</v>
      </c>
      <c r="E32" s="10" t="s">
        <v>19</v>
      </c>
      <c r="F32" s="9" t="s">
        <v>15</v>
      </c>
    </row>
  </sheetData>
  <mergeCells count="7">
    <mergeCell ref="B2:F2"/>
    <mergeCell ref="B1:F1"/>
    <mergeCell ref="F4:F6"/>
    <mergeCell ref="E4:E6"/>
    <mergeCell ref="B4:B6"/>
    <mergeCell ref="C4:C6"/>
    <mergeCell ref="D4:D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21"/>
  <sheetViews>
    <sheetView topLeftCell="A7" workbookViewId="0">
      <selection activeCell="K26" sqref="K26"/>
    </sheetView>
  </sheetViews>
  <sheetFormatPr baseColWidth="10" defaultRowHeight="15" x14ac:dyDescent="0.25"/>
  <cols>
    <col min="3" max="3" width="14.140625" customWidth="1"/>
  </cols>
  <sheetData>
    <row r="3" spans="2:8" ht="21" x14ac:dyDescent="0.3">
      <c r="C3" s="90" t="s">
        <v>101</v>
      </c>
      <c r="D3" s="90"/>
      <c r="E3" s="91">
        <v>43656</v>
      </c>
      <c r="F3" s="91"/>
      <c r="G3" s="92" t="s">
        <v>139</v>
      </c>
      <c r="H3" s="92"/>
    </row>
    <row r="4" spans="2:8" x14ac:dyDescent="0.25">
      <c r="F4" s="51" t="s">
        <v>103</v>
      </c>
      <c r="G4" s="51" t="s">
        <v>104</v>
      </c>
      <c r="H4" s="51" t="s">
        <v>105</v>
      </c>
    </row>
    <row r="5" spans="2:8" x14ac:dyDescent="0.25">
      <c r="B5">
        <v>1</v>
      </c>
      <c r="C5" s="19" t="s">
        <v>3</v>
      </c>
      <c r="D5" s="20" t="s">
        <v>4</v>
      </c>
      <c r="E5" s="21" t="s">
        <v>6</v>
      </c>
      <c r="F5" s="5">
        <v>5190</v>
      </c>
      <c r="G5" s="5">
        <v>3</v>
      </c>
      <c r="H5" s="6">
        <f>B5*1000/17</f>
        <v>58.823529411764703</v>
      </c>
    </row>
    <row r="6" spans="2:8" x14ac:dyDescent="0.25">
      <c r="B6">
        <v>2</v>
      </c>
      <c r="C6" s="4" t="s">
        <v>97</v>
      </c>
      <c r="D6" s="10" t="s">
        <v>132</v>
      </c>
      <c r="E6" s="11" t="s">
        <v>133</v>
      </c>
      <c r="F6" s="5">
        <v>5130</v>
      </c>
      <c r="G6" s="5">
        <v>2</v>
      </c>
      <c r="H6" s="6">
        <f t="shared" ref="H6:H21" si="0">B6*1000/17</f>
        <v>117.64705882352941</v>
      </c>
    </row>
    <row r="7" spans="2:8" x14ac:dyDescent="0.25">
      <c r="B7">
        <v>3</v>
      </c>
      <c r="C7" s="4" t="s">
        <v>24</v>
      </c>
      <c r="D7" s="10" t="s">
        <v>25</v>
      </c>
      <c r="E7" s="11" t="s">
        <v>2</v>
      </c>
      <c r="F7" s="5">
        <v>4780</v>
      </c>
      <c r="G7" s="5">
        <v>4</v>
      </c>
      <c r="H7" s="6">
        <f t="shared" si="0"/>
        <v>176.47058823529412</v>
      </c>
    </row>
    <row r="8" spans="2:8" x14ac:dyDescent="0.25">
      <c r="B8">
        <v>4</v>
      </c>
      <c r="C8" s="52" t="s">
        <v>32</v>
      </c>
      <c r="D8" s="53" t="s">
        <v>141</v>
      </c>
      <c r="E8" s="54" t="s">
        <v>2</v>
      </c>
      <c r="F8" s="55">
        <v>4530</v>
      </c>
      <c r="G8" s="5">
        <v>7</v>
      </c>
      <c r="H8" s="6">
        <f t="shared" si="0"/>
        <v>235.29411764705881</v>
      </c>
    </row>
    <row r="9" spans="2:8" x14ac:dyDescent="0.25">
      <c r="B9">
        <v>5</v>
      </c>
      <c r="C9" s="4" t="s">
        <v>11</v>
      </c>
      <c r="D9" s="10" t="s">
        <v>88</v>
      </c>
      <c r="E9" s="11" t="s">
        <v>6</v>
      </c>
      <c r="F9" s="5">
        <v>3890</v>
      </c>
      <c r="G9" s="5">
        <v>1</v>
      </c>
      <c r="H9" s="6">
        <f t="shared" si="0"/>
        <v>294.11764705882354</v>
      </c>
    </row>
    <row r="10" spans="2:8" x14ac:dyDescent="0.25">
      <c r="B10">
        <v>6</v>
      </c>
      <c r="C10" s="4" t="s">
        <v>11</v>
      </c>
      <c r="D10" s="10" t="s">
        <v>5</v>
      </c>
      <c r="E10" s="11" t="s">
        <v>6</v>
      </c>
      <c r="F10" s="5">
        <v>3770</v>
      </c>
      <c r="G10" s="5">
        <v>9</v>
      </c>
      <c r="H10" s="6">
        <f t="shared" si="0"/>
        <v>352.94117647058823</v>
      </c>
    </row>
    <row r="11" spans="2:8" x14ac:dyDescent="0.25">
      <c r="B11">
        <v>7</v>
      </c>
      <c r="C11" s="4" t="s">
        <v>26</v>
      </c>
      <c r="D11" s="10" t="s">
        <v>27</v>
      </c>
      <c r="E11" s="11" t="s">
        <v>2</v>
      </c>
      <c r="F11" s="5">
        <v>3570</v>
      </c>
      <c r="G11" s="5">
        <v>6</v>
      </c>
      <c r="H11" s="6">
        <f t="shared" si="0"/>
        <v>411.76470588235293</v>
      </c>
    </row>
    <row r="12" spans="2:8" x14ac:dyDescent="0.25">
      <c r="B12">
        <v>8</v>
      </c>
      <c r="C12" s="4" t="s">
        <v>52</v>
      </c>
      <c r="D12" s="10" t="s">
        <v>25</v>
      </c>
      <c r="E12" s="11" t="s">
        <v>59</v>
      </c>
      <c r="F12" s="5">
        <v>3410</v>
      </c>
      <c r="G12" s="5">
        <v>11</v>
      </c>
      <c r="H12" s="6">
        <f t="shared" si="0"/>
        <v>470.58823529411762</v>
      </c>
    </row>
    <row r="13" spans="2:8" x14ac:dyDescent="0.25">
      <c r="B13">
        <v>9</v>
      </c>
      <c r="C13" s="4" t="s">
        <v>3</v>
      </c>
      <c r="D13" s="10" t="s">
        <v>5</v>
      </c>
      <c r="E13" s="11" t="s">
        <v>6</v>
      </c>
      <c r="F13" s="5">
        <v>3410</v>
      </c>
      <c r="G13" s="5">
        <v>5</v>
      </c>
      <c r="H13" s="6">
        <f t="shared" si="0"/>
        <v>529.41176470588232</v>
      </c>
    </row>
    <row r="14" spans="2:8" x14ac:dyDescent="0.25">
      <c r="B14">
        <v>10</v>
      </c>
      <c r="C14" s="4" t="s">
        <v>51</v>
      </c>
      <c r="D14" s="10" t="s">
        <v>4</v>
      </c>
      <c r="E14" s="11" t="s">
        <v>59</v>
      </c>
      <c r="F14" s="5">
        <v>3400</v>
      </c>
      <c r="G14" s="5">
        <v>17</v>
      </c>
      <c r="H14" s="6">
        <f t="shared" si="0"/>
        <v>588.23529411764707</v>
      </c>
    </row>
    <row r="15" spans="2:8" x14ac:dyDescent="0.25">
      <c r="B15">
        <v>11</v>
      </c>
      <c r="C15" s="4" t="s">
        <v>38</v>
      </c>
      <c r="D15" s="10" t="s">
        <v>39</v>
      </c>
      <c r="E15" s="11" t="s">
        <v>50</v>
      </c>
      <c r="F15" s="5">
        <v>3390</v>
      </c>
      <c r="G15" s="5">
        <v>12</v>
      </c>
      <c r="H15" s="6">
        <f t="shared" si="0"/>
        <v>647.05882352941171</v>
      </c>
    </row>
    <row r="16" spans="2:8" x14ac:dyDescent="0.25">
      <c r="B16">
        <v>12</v>
      </c>
      <c r="C16" s="4" t="s">
        <v>89</v>
      </c>
      <c r="D16" s="10" t="s">
        <v>1</v>
      </c>
      <c r="E16" s="11" t="s">
        <v>6</v>
      </c>
      <c r="F16" s="5">
        <v>3320</v>
      </c>
      <c r="G16" s="5">
        <v>16</v>
      </c>
      <c r="H16" s="6">
        <f t="shared" si="0"/>
        <v>705.88235294117646</v>
      </c>
    </row>
    <row r="17" spans="2:8" x14ac:dyDescent="0.25">
      <c r="B17">
        <v>13</v>
      </c>
      <c r="C17" s="4" t="s">
        <v>0</v>
      </c>
      <c r="D17" s="10" t="s">
        <v>1</v>
      </c>
      <c r="E17" s="11" t="s">
        <v>2</v>
      </c>
      <c r="F17" s="5">
        <v>3320</v>
      </c>
      <c r="G17" s="5">
        <v>10</v>
      </c>
      <c r="H17" s="6">
        <f t="shared" si="0"/>
        <v>764.70588235294122</v>
      </c>
    </row>
    <row r="18" spans="2:8" x14ac:dyDescent="0.25">
      <c r="B18">
        <v>14</v>
      </c>
      <c r="C18" s="4" t="s">
        <v>44</v>
      </c>
      <c r="D18" s="10" t="s">
        <v>45</v>
      </c>
      <c r="E18" s="11" t="s">
        <v>50</v>
      </c>
      <c r="F18" s="5">
        <v>3280</v>
      </c>
      <c r="G18" s="5">
        <v>14</v>
      </c>
      <c r="H18" s="6">
        <f t="shared" si="0"/>
        <v>823.52941176470586</v>
      </c>
    </row>
    <row r="19" spans="2:8" x14ac:dyDescent="0.25">
      <c r="B19">
        <v>15</v>
      </c>
      <c r="C19" s="4" t="s">
        <v>62</v>
      </c>
      <c r="D19" s="10" t="s">
        <v>33</v>
      </c>
      <c r="E19" s="11" t="s">
        <v>65</v>
      </c>
      <c r="F19" s="5">
        <v>2820</v>
      </c>
      <c r="G19" s="5">
        <v>13</v>
      </c>
      <c r="H19" s="6">
        <f t="shared" si="0"/>
        <v>882.35294117647061</v>
      </c>
    </row>
    <row r="20" spans="2:8" x14ac:dyDescent="0.25">
      <c r="B20">
        <v>16</v>
      </c>
      <c r="C20" s="4" t="s">
        <v>86</v>
      </c>
      <c r="D20" s="10" t="s">
        <v>1</v>
      </c>
      <c r="E20" s="11" t="s">
        <v>6</v>
      </c>
      <c r="F20" s="5">
        <v>2620</v>
      </c>
      <c r="G20" s="5">
        <v>15</v>
      </c>
      <c r="H20" s="6">
        <f t="shared" si="0"/>
        <v>941.17647058823525</v>
      </c>
    </row>
    <row r="21" spans="2:8" x14ac:dyDescent="0.25">
      <c r="B21">
        <v>17</v>
      </c>
      <c r="C21" s="4" t="s">
        <v>36</v>
      </c>
      <c r="D21" s="10" t="s">
        <v>142</v>
      </c>
      <c r="E21" s="11" t="s">
        <v>50</v>
      </c>
      <c r="F21" s="5">
        <v>2030</v>
      </c>
      <c r="G21" s="5">
        <v>8</v>
      </c>
      <c r="H21" s="6">
        <f t="shared" si="0"/>
        <v>1000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3:J23"/>
  <sheetViews>
    <sheetView topLeftCell="C1" workbookViewId="0">
      <selection activeCell="M10" sqref="M10"/>
    </sheetView>
  </sheetViews>
  <sheetFormatPr baseColWidth="10" defaultRowHeight="15" x14ac:dyDescent="0.25"/>
  <sheetData>
    <row r="3" spans="4:10" ht="21" x14ac:dyDescent="0.3">
      <c r="E3" s="90" t="s">
        <v>101</v>
      </c>
      <c r="F3" s="90"/>
      <c r="G3" s="91">
        <v>43663</v>
      </c>
      <c r="H3" s="91"/>
      <c r="I3" s="92" t="s">
        <v>143</v>
      </c>
      <c r="J3" s="92"/>
    </row>
    <row r="4" spans="4:10" x14ac:dyDescent="0.25">
      <c r="H4" s="56" t="s">
        <v>103</v>
      </c>
      <c r="I4" s="56" t="s">
        <v>104</v>
      </c>
      <c r="J4" s="56" t="s">
        <v>105</v>
      </c>
    </row>
    <row r="5" spans="4:10" x14ac:dyDescent="0.25">
      <c r="D5">
        <v>1</v>
      </c>
      <c r="E5" s="25" t="s">
        <v>119</v>
      </c>
      <c r="F5" s="26" t="s">
        <v>4</v>
      </c>
      <c r="G5" s="27" t="s">
        <v>144</v>
      </c>
      <c r="H5" s="5">
        <v>9000</v>
      </c>
      <c r="I5" s="5">
        <v>3</v>
      </c>
      <c r="J5" s="6">
        <f t="shared" ref="J5:J23" si="0">D5*1000/19</f>
        <v>52.631578947368418</v>
      </c>
    </row>
    <row r="6" spans="4:10" x14ac:dyDescent="0.25">
      <c r="D6">
        <v>2</v>
      </c>
      <c r="E6" s="4" t="s">
        <v>44</v>
      </c>
      <c r="F6" s="10" t="s">
        <v>45</v>
      </c>
      <c r="G6" s="11" t="s">
        <v>50</v>
      </c>
      <c r="H6" s="5">
        <v>6660</v>
      </c>
      <c r="I6" s="5">
        <v>2</v>
      </c>
      <c r="J6" s="6">
        <f t="shared" si="0"/>
        <v>105.26315789473684</v>
      </c>
    </row>
    <row r="7" spans="4:10" x14ac:dyDescent="0.25">
      <c r="D7">
        <v>3</v>
      </c>
      <c r="E7" s="4" t="s">
        <v>87</v>
      </c>
      <c r="F7" s="10" t="s">
        <v>5</v>
      </c>
      <c r="G7" s="11" t="s">
        <v>6</v>
      </c>
      <c r="H7" s="5">
        <v>6020</v>
      </c>
      <c r="I7" s="5">
        <v>1</v>
      </c>
      <c r="J7" s="6">
        <f t="shared" si="0"/>
        <v>157.89473684210526</v>
      </c>
    </row>
    <row r="8" spans="4:10" x14ac:dyDescent="0.25">
      <c r="D8">
        <v>4</v>
      </c>
      <c r="E8" s="4" t="s">
        <v>0</v>
      </c>
      <c r="F8" s="10" t="s">
        <v>1</v>
      </c>
      <c r="G8" s="11" t="s">
        <v>2</v>
      </c>
      <c r="H8" s="5">
        <v>5350</v>
      </c>
      <c r="I8" s="5">
        <v>7</v>
      </c>
      <c r="J8" s="6">
        <f t="shared" si="0"/>
        <v>210.52631578947367</v>
      </c>
    </row>
    <row r="9" spans="4:10" x14ac:dyDescent="0.25">
      <c r="D9">
        <v>5</v>
      </c>
      <c r="E9" s="4" t="s">
        <v>52</v>
      </c>
      <c r="F9" s="10" t="s">
        <v>25</v>
      </c>
      <c r="G9" s="11" t="s">
        <v>59</v>
      </c>
      <c r="H9" s="5">
        <v>5270</v>
      </c>
      <c r="I9" s="5">
        <v>14</v>
      </c>
      <c r="J9" s="6">
        <f t="shared" si="0"/>
        <v>263.15789473684208</v>
      </c>
    </row>
    <row r="10" spans="4:10" x14ac:dyDescent="0.25">
      <c r="D10">
        <v>6</v>
      </c>
      <c r="E10" s="4" t="s">
        <v>26</v>
      </c>
      <c r="F10" s="10" t="s">
        <v>27</v>
      </c>
      <c r="G10" s="11" t="s">
        <v>2</v>
      </c>
      <c r="H10" s="5">
        <v>4930</v>
      </c>
      <c r="I10" s="5">
        <v>6</v>
      </c>
      <c r="J10" s="6">
        <f t="shared" si="0"/>
        <v>315.78947368421052</v>
      </c>
    </row>
    <row r="11" spans="4:10" x14ac:dyDescent="0.25">
      <c r="D11">
        <v>7</v>
      </c>
      <c r="E11" s="4" t="s">
        <v>24</v>
      </c>
      <c r="F11" s="10" t="s">
        <v>25</v>
      </c>
      <c r="G11" s="11" t="s">
        <v>2</v>
      </c>
      <c r="H11" s="5">
        <v>4700</v>
      </c>
      <c r="I11" s="5">
        <v>5</v>
      </c>
      <c r="J11" s="6">
        <f t="shared" si="0"/>
        <v>368.42105263157896</v>
      </c>
    </row>
    <row r="12" spans="4:10" x14ac:dyDescent="0.25">
      <c r="D12">
        <v>8</v>
      </c>
      <c r="E12" s="52" t="s">
        <v>32</v>
      </c>
      <c r="F12" s="53" t="s">
        <v>141</v>
      </c>
      <c r="G12" s="54" t="s">
        <v>2</v>
      </c>
      <c r="H12" s="55">
        <v>4450</v>
      </c>
      <c r="I12" s="5">
        <v>12</v>
      </c>
      <c r="J12" s="6">
        <f t="shared" si="0"/>
        <v>421.05263157894734</v>
      </c>
    </row>
    <row r="13" spans="4:10" x14ac:dyDescent="0.25">
      <c r="D13">
        <v>9</v>
      </c>
      <c r="E13" s="4" t="s">
        <v>11</v>
      </c>
      <c r="F13" s="10" t="s">
        <v>5</v>
      </c>
      <c r="G13" s="11" t="s">
        <v>6</v>
      </c>
      <c r="H13" s="5">
        <v>4060</v>
      </c>
      <c r="I13" s="5">
        <v>9</v>
      </c>
      <c r="J13" s="6">
        <f t="shared" si="0"/>
        <v>473.68421052631578</v>
      </c>
    </row>
    <row r="14" spans="4:10" x14ac:dyDescent="0.25">
      <c r="D14">
        <v>10</v>
      </c>
      <c r="E14" s="4" t="s">
        <v>11</v>
      </c>
      <c r="F14" s="10" t="s">
        <v>88</v>
      </c>
      <c r="G14" s="11" t="s">
        <v>6</v>
      </c>
      <c r="H14" s="5">
        <v>3910</v>
      </c>
      <c r="I14" s="5">
        <v>11</v>
      </c>
      <c r="J14" s="6">
        <f t="shared" si="0"/>
        <v>526.31578947368416</v>
      </c>
    </row>
    <row r="15" spans="4:10" x14ac:dyDescent="0.25">
      <c r="D15">
        <v>11</v>
      </c>
      <c r="E15" s="4" t="s">
        <v>62</v>
      </c>
      <c r="F15" s="10" t="s">
        <v>33</v>
      </c>
      <c r="G15" s="11" t="s">
        <v>65</v>
      </c>
      <c r="H15" s="5">
        <v>3730</v>
      </c>
      <c r="I15" s="5">
        <v>15</v>
      </c>
      <c r="J15" s="6">
        <f t="shared" si="0"/>
        <v>578.9473684210526</v>
      </c>
    </row>
    <row r="16" spans="4:10" x14ac:dyDescent="0.25">
      <c r="D16">
        <v>12</v>
      </c>
      <c r="E16" s="4" t="s">
        <v>36</v>
      </c>
      <c r="F16" s="10" t="s">
        <v>37</v>
      </c>
      <c r="G16" s="11" t="s">
        <v>50</v>
      </c>
      <c r="H16" s="5">
        <v>3360</v>
      </c>
      <c r="I16" s="5">
        <v>19</v>
      </c>
      <c r="J16" s="6">
        <f t="shared" si="0"/>
        <v>631.57894736842104</v>
      </c>
    </row>
    <row r="17" spans="4:10" x14ac:dyDescent="0.25">
      <c r="D17">
        <v>13</v>
      </c>
      <c r="E17" s="4" t="s">
        <v>63</v>
      </c>
      <c r="F17" s="10" t="s">
        <v>64</v>
      </c>
      <c r="G17" s="11" t="s">
        <v>65</v>
      </c>
      <c r="H17" s="5">
        <v>3180</v>
      </c>
      <c r="I17" s="5">
        <v>8</v>
      </c>
      <c r="J17" s="6">
        <f t="shared" si="0"/>
        <v>684.21052631578948</v>
      </c>
    </row>
    <row r="18" spans="4:10" x14ac:dyDescent="0.25">
      <c r="D18">
        <v>14</v>
      </c>
      <c r="E18" s="4" t="s">
        <v>97</v>
      </c>
      <c r="F18" s="10" t="s">
        <v>132</v>
      </c>
      <c r="G18" s="11" t="s">
        <v>133</v>
      </c>
      <c r="H18" s="5">
        <v>3170</v>
      </c>
      <c r="I18" s="5">
        <v>13</v>
      </c>
      <c r="J18" s="6">
        <f t="shared" si="0"/>
        <v>736.84210526315792</v>
      </c>
    </row>
    <row r="19" spans="4:10" x14ac:dyDescent="0.25">
      <c r="D19">
        <v>15</v>
      </c>
      <c r="E19" s="4" t="s">
        <v>89</v>
      </c>
      <c r="F19" s="10" t="s">
        <v>1</v>
      </c>
      <c r="G19" s="11" t="s">
        <v>6</v>
      </c>
      <c r="H19" s="5">
        <v>3080</v>
      </c>
      <c r="I19" s="5">
        <v>16</v>
      </c>
      <c r="J19" s="6">
        <f t="shared" si="0"/>
        <v>789.47368421052636</v>
      </c>
    </row>
    <row r="20" spans="4:10" x14ac:dyDescent="0.25">
      <c r="D20">
        <v>16</v>
      </c>
      <c r="E20" s="4" t="s">
        <v>3</v>
      </c>
      <c r="F20" s="10" t="s">
        <v>4</v>
      </c>
      <c r="G20" s="11" t="s">
        <v>6</v>
      </c>
      <c r="H20" s="5">
        <v>3000</v>
      </c>
      <c r="I20" s="5">
        <v>10</v>
      </c>
      <c r="J20" s="6">
        <f t="shared" si="0"/>
        <v>842.10526315789468</v>
      </c>
    </row>
    <row r="21" spans="4:10" x14ac:dyDescent="0.25">
      <c r="D21">
        <v>17</v>
      </c>
      <c r="E21" s="4" t="s">
        <v>51</v>
      </c>
      <c r="F21" s="10" t="s">
        <v>4</v>
      </c>
      <c r="G21" s="11" t="s">
        <v>59</v>
      </c>
      <c r="H21" s="5">
        <v>2930</v>
      </c>
      <c r="I21" s="5">
        <v>18</v>
      </c>
      <c r="J21" s="6">
        <f t="shared" si="0"/>
        <v>894.73684210526312</v>
      </c>
    </row>
    <row r="22" spans="4:10" x14ac:dyDescent="0.25">
      <c r="D22">
        <v>18</v>
      </c>
      <c r="E22" s="4" t="s">
        <v>18</v>
      </c>
      <c r="F22" s="10" t="s">
        <v>19</v>
      </c>
      <c r="G22" s="11" t="s">
        <v>15</v>
      </c>
      <c r="H22" s="5">
        <v>2680</v>
      </c>
      <c r="I22" s="5">
        <v>17</v>
      </c>
      <c r="J22" s="6">
        <f t="shared" si="0"/>
        <v>947.36842105263156</v>
      </c>
    </row>
    <row r="23" spans="4:10" x14ac:dyDescent="0.25">
      <c r="D23">
        <v>19</v>
      </c>
      <c r="E23" s="4" t="s">
        <v>3</v>
      </c>
      <c r="F23" s="10" t="s">
        <v>5</v>
      </c>
      <c r="G23" s="11" t="s">
        <v>6</v>
      </c>
      <c r="H23" s="5">
        <v>1900</v>
      </c>
      <c r="I23" s="5">
        <v>4</v>
      </c>
      <c r="J23" s="6">
        <f t="shared" si="0"/>
        <v>1000</v>
      </c>
    </row>
  </sheetData>
  <mergeCells count="3">
    <mergeCell ref="E3:F3"/>
    <mergeCell ref="G3:H3"/>
    <mergeCell ref="I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H17"/>
  <sheetViews>
    <sheetView workbookViewId="0">
      <selection activeCell="I24" sqref="I24"/>
    </sheetView>
  </sheetViews>
  <sheetFormatPr baseColWidth="10" defaultRowHeight="15" x14ac:dyDescent="0.25"/>
  <sheetData>
    <row r="3" spans="2:8" ht="21" x14ac:dyDescent="0.3">
      <c r="C3" s="90" t="s">
        <v>101</v>
      </c>
      <c r="D3" s="90"/>
      <c r="E3" s="91">
        <v>43698</v>
      </c>
      <c r="F3" s="91"/>
      <c r="G3" s="92" t="s">
        <v>146</v>
      </c>
      <c r="H3" s="92"/>
    </row>
    <row r="4" spans="2:8" x14ac:dyDescent="0.25">
      <c r="F4" s="58" t="s">
        <v>103</v>
      </c>
      <c r="G4" s="58" t="s">
        <v>104</v>
      </c>
      <c r="H4" s="58" t="s">
        <v>105</v>
      </c>
    </row>
    <row r="5" spans="2:8" x14ac:dyDescent="0.25">
      <c r="B5">
        <v>1</v>
      </c>
      <c r="C5" s="19" t="s">
        <v>62</v>
      </c>
      <c r="D5" s="20" t="s">
        <v>33</v>
      </c>
      <c r="E5" s="21" t="s">
        <v>65</v>
      </c>
      <c r="F5" s="5">
        <v>5000</v>
      </c>
      <c r="G5" s="5">
        <v>13</v>
      </c>
      <c r="H5" s="6">
        <f t="shared" ref="H5:H17" si="0">B5*1000/13</f>
        <v>76.92307692307692</v>
      </c>
    </row>
    <row r="6" spans="2:8" x14ac:dyDescent="0.25">
      <c r="B6">
        <v>2</v>
      </c>
      <c r="C6" s="52" t="s">
        <v>32</v>
      </c>
      <c r="D6" s="53" t="s">
        <v>141</v>
      </c>
      <c r="E6" s="54" t="s">
        <v>2</v>
      </c>
      <c r="F6" s="55">
        <v>3660</v>
      </c>
      <c r="G6" s="5">
        <v>11</v>
      </c>
      <c r="H6" s="6">
        <f t="shared" si="0"/>
        <v>153.84615384615384</v>
      </c>
    </row>
    <row r="7" spans="2:8" x14ac:dyDescent="0.25">
      <c r="B7">
        <v>3</v>
      </c>
      <c r="C7" s="25" t="s">
        <v>119</v>
      </c>
      <c r="D7" s="26" t="s">
        <v>4</v>
      </c>
      <c r="E7" s="27" t="s">
        <v>144</v>
      </c>
      <c r="F7" s="5">
        <v>3620</v>
      </c>
      <c r="G7" s="5">
        <v>5</v>
      </c>
      <c r="H7" s="6">
        <f t="shared" si="0"/>
        <v>230.76923076923077</v>
      </c>
    </row>
    <row r="8" spans="2:8" x14ac:dyDescent="0.25">
      <c r="B8">
        <v>4</v>
      </c>
      <c r="C8" s="4" t="s">
        <v>24</v>
      </c>
      <c r="D8" s="10" t="s">
        <v>25</v>
      </c>
      <c r="E8" s="11" t="s">
        <v>2</v>
      </c>
      <c r="F8" s="5">
        <v>3520</v>
      </c>
      <c r="G8" s="5">
        <v>10</v>
      </c>
      <c r="H8" s="6">
        <f t="shared" si="0"/>
        <v>307.69230769230768</v>
      </c>
    </row>
    <row r="9" spans="2:8" x14ac:dyDescent="0.25">
      <c r="B9">
        <v>5</v>
      </c>
      <c r="C9" s="4" t="s">
        <v>26</v>
      </c>
      <c r="D9" s="10" t="s">
        <v>27</v>
      </c>
      <c r="E9" s="11" t="s">
        <v>2</v>
      </c>
      <c r="F9" s="5">
        <v>2200</v>
      </c>
      <c r="G9" s="5">
        <v>1</v>
      </c>
      <c r="H9" s="6">
        <f t="shared" si="0"/>
        <v>384.61538461538464</v>
      </c>
    </row>
    <row r="10" spans="2:8" x14ac:dyDescent="0.25">
      <c r="B10">
        <v>6</v>
      </c>
      <c r="C10" s="4" t="s">
        <v>51</v>
      </c>
      <c r="D10" s="10" t="s">
        <v>4</v>
      </c>
      <c r="E10" s="11" t="s">
        <v>59</v>
      </c>
      <c r="F10" s="5">
        <v>1830</v>
      </c>
      <c r="G10" s="5">
        <v>12</v>
      </c>
      <c r="H10" s="6">
        <f t="shared" si="0"/>
        <v>461.53846153846155</v>
      </c>
    </row>
    <row r="11" spans="2:8" x14ac:dyDescent="0.25">
      <c r="B11">
        <v>7</v>
      </c>
      <c r="C11" s="4" t="s">
        <v>63</v>
      </c>
      <c r="D11" s="10" t="s">
        <v>64</v>
      </c>
      <c r="E11" s="11" t="s">
        <v>65</v>
      </c>
      <c r="F11" s="5">
        <v>1540</v>
      </c>
      <c r="G11" s="5">
        <v>7</v>
      </c>
      <c r="H11" s="6">
        <f t="shared" si="0"/>
        <v>538.46153846153845</v>
      </c>
    </row>
    <row r="12" spans="2:8" x14ac:dyDescent="0.25">
      <c r="B12">
        <v>8</v>
      </c>
      <c r="C12" s="4" t="s">
        <v>11</v>
      </c>
      <c r="D12" s="10" t="s">
        <v>5</v>
      </c>
      <c r="E12" s="11" t="s">
        <v>6</v>
      </c>
      <c r="F12" s="5">
        <v>920</v>
      </c>
      <c r="G12" s="5">
        <v>8</v>
      </c>
      <c r="H12" s="6">
        <f t="shared" si="0"/>
        <v>615.38461538461536</v>
      </c>
    </row>
    <row r="13" spans="2:8" x14ac:dyDescent="0.25">
      <c r="B13">
        <v>9</v>
      </c>
      <c r="C13" s="4" t="s">
        <v>38</v>
      </c>
      <c r="D13" s="10" t="s">
        <v>39</v>
      </c>
      <c r="E13" s="11" t="s">
        <v>50</v>
      </c>
      <c r="F13" s="5">
        <v>840</v>
      </c>
      <c r="G13" s="5">
        <v>4</v>
      </c>
      <c r="H13" s="6">
        <f t="shared" si="0"/>
        <v>692.30769230769226</v>
      </c>
    </row>
    <row r="14" spans="2:8" x14ac:dyDescent="0.25">
      <c r="B14">
        <v>10</v>
      </c>
      <c r="C14" s="4" t="s">
        <v>86</v>
      </c>
      <c r="D14" s="10" t="s">
        <v>1</v>
      </c>
      <c r="E14" s="11" t="s">
        <v>6</v>
      </c>
      <c r="F14" s="5">
        <v>720</v>
      </c>
      <c r="G14" s="5">
        <v>2</v>
      </c>
      <c r="H14" s="6">
        <f t="shared" si="0"/>
        <v>769.23076923076928</v>
      </c>
    </row>
    <row r="15" spans="2:8" x14ac:dyDescent="0.25">
      <c r="B15">
        <v>11</v>
      </c>
      <c r="C15" s="4" t="s">
        <v>0</v>
      </c>
      <c r="D15" s="10" t="s">
        <v>1</v>
      </c>
      <c r="E15" s="11" t="s">
        <v>2</v>
      </c>
      <c r="F15" s="5">
        <v>480</v>
      </c>
      <c r="G15" s="5">
        <v>6</v>
      </c>
      <c r="H15" s="6">
        <f t="shared" si="0"/>
        <v>846.15384615384619</v>
      </c>
    </row>
    <row r="16" spans="2:8" x14ac:dyDescent="0.25">
      <c r="B16">
        <v>12</v>
      </c>
      <c r="C16" s="4" t="s">
        <v>36</v>
      </c>
      <c r="D16" s="10" t="s">
        <v>37</v>
      </c>
      <c r="E16" s="11" t="s">
        <v>50</v>
      </c>
      <c r="F16" s="5">
        <v>280</v>
      </c>
      <c r="G16" s="5">
        <v>9</v>
      </c>
      <c r="H16" s="6">
        <f t="shared" si="0"/>
        <v>923.07692307692309</v>
      </c>
    </row>
    <row r="17" spans="2:8" x14ac:dyDescent="0.25">
      <c r="B17">
        <v>13</v>
      </c>
      <c r="C17" s="4" t="s">
        <v>97</v>
      </c>
      <c r="D17" s="10" t="s">
        <v>132</v>
      </c>
      <c r="E17" s="11" t="s">
        <v>133</v>
      </c>
      <c r="F17" s="5">
        <v>140</v>
      </c>
      <c r="G17" s="5">
        <v>3</v>
      </c>
      <c r="H17" s="6">
        <f t="shared" si="0"/>
        <v>1000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H15"/>
  <sheetViews>
    <sheetView workbookViewId="0">
      <selection activeCell="K18" sqref="K18"/>
    </sheetView>
  </sheetViews>
  <sheetFormatPr baseColWidth="10" defaultRowHeight="15" x14ac:dyDescent="0.25"/>
  <sheetData>
    <row r="3" spans="2:8" ht="21" x14ac:dyDescent="0.3">
      <c r="C3" s="90" t="s">
        <v>101</v>
      </c>
      <c r="D3" s="90"/>
      <c r="E3" s="91">
        <v>43712</v>
      </c>
      <c r="F3" s="91"/>
      <c r="G3" s="92" t="s">
        <v>147</v>
      </c>
      <c r="H3" s="92"/>
    </row>
    <row r="4" spans="2:8" x14ac:dyDescent="0.25">
      <c r="F4" s="59" t="s">
        <v>103</v>
      </c>
      <c r="G4" s="59" t="s">
        <v>104</v>
      </c>
      <c r="H4" s="59" t="s">
        <v>105</v>
      </c>
    </row>
    <row r="5" spans="2:8" x14ac:dyDescent="0.25">
      <c r="B5">
        <v>1</v>
      </c>
      <c r="C5" s="19" t="s">
        <v>26</v>
      </c>
      <c r="D5" s="20" t="s">
        <v>27</v>
      </c>
      <c r="E5" s="21" t="s">
        <v>2</v>
      </c>
      <c r="F5" s="5">
        <v>6850</v>
      </c>
      <c r="G5" s="5">
        <v>11</v>
      </c>
      <c r="H5" s="6">
        <f t="shared" ref="H5:H15" si="0">B5*1000/11</f>
        <v>90.909090909090907</v>
      </c>
    </row>
    <row r="6" spans="2:8" x14ac:dyDescent="0.25">
      <c r="B6">
        <v>2</v>
      </c>
      <c r="C6" s="4" t="s">
        <v>24</v>
      </c>
      <c r="D6" s="10" t="s">
        <v>25</v>
      </c>
      <c r="E6" s="11" t="s">
        <v>2</v>
      </c>
      <c r="F6" s="5">
        <v>3980</v>
      </c>
      <c r="G6" s="5">
        <v>9</v>
      </c>
      <c r="H6" s="6">
        <f t="shared" si="0"/>
        <v>181.81818181818181</v>
      </c>
    </row>
    <row r="7" spans="2:8" x14ac:dyDescent="0.25">
      <c r="B7">
        <v>3</v>
      </c>
      <c r="C7" s="52" t="s">
        <v>52</v>
      </c>
      <c r="D7" s="53" t="s">
        <v>25</v>
      </c>
      <c r="E7" s="54" t="s">
        <v>59</v>
      </c>
      <c r="F7" s="55">
        <v>3760</v>
      </c>
      <c r="G7" s="5">
        <v>8</v>
      </c>
      <c r="H7" s="6">
        <f t="shared" si="0"/>
        <v>272.72727272727275</v>
      </c>
    </row>
    <row r="8" spans="2:8" x14ac:dyDescent="0.25">
      <c r="B8">
        <v>4</v>
      </c>
      <c r="C8" s="4" t="s">
        <v>11</v>
      </c>
      <c r="D8" s="10" t="s">
        <v>5</v>
      </c>
      <c r="E8" s="11" t="s">
        <v>6</v>
      </c>
      <c r="F8" s="5">
        <v>3220</v>
      </c>
      <c r="G8" s="5">
        <v>6</v>
      </c>
      <c r="H8" s="6">
        <f t="shared" si="0"/>
        <v>363.63636363636363</v>
      </c>
    </row>
    <row r="9" spans="2:8" x14ac:dyDescent="0.25">
      <c r="B9">
        <v>5</v>
      </c>
      <c r="C9" s="4" t="s">
        <v>38</v>
      </c>
      <c r="D9" s="10" t="s">
        <v>39</v>
      </c>
      <c r="E9" s="11" t="s">
        <v>50</v>
      </c>
      <c r="F9" s="5">
        <v>3150</v>
      </c>
      <c r="G9" s="5">
        <v>10</v>
      </c>
      <c r="H9" s="6">
        <f t="shared" si="0"/>
        <v>454.54545454545456</v>
      </c>
    </row>
    <row r="10" spans="2:8" x14ac:dyDescent="0.25">
      <c r="B10">
        <v>6</v>
      </c>
      <c r="C10" s="4" t="s">
        <v>62</v>
      </c>
      <c r="D10" s="10" t="s">
        <v>33</v>
      </c>
      <c r="E10" s="11" t="s">
        <v>65</v>
      </c>
      <c r="F10" s="5">
        <v>2850</v>
      </c>
      <c r="G10" s="5">
        <v>3</v>
      </c>
      <c r="H10" s="6">
        <f t="shared" si="0"/>
        <v>545.4545454545455</v>
      </c>
    </row>
    <row r="11" spans="2:8" x14ac:dyDescent="0.25">
      <c r="B11">
        <v>7</v>
      </c>
      <c r="C11" s="4" t="s">
        <v>0</v>
      </c>
      <c r="D11" s="10" t="s">
        <v>1</v>
      </c>
      <c r="E11" s="11" t="s">
        <v>2</v>
      </c>
      <c r="F11" s="5">
        <v>2500</v>
      </c>
      <c r="G11" s="5">
        <v>5</v>
      </c>
      <c r="H11" s="6">
        <f t="shared" si="0"/>
        <v>636.36363636363637</v>
      </c>
    </row>
    <row r="12" spans="2:8" x14ac:dyDescent="0.25">
      <c r="B12">
        <v>8</v>
      </c>
      <c r="C12" s="4" t="s">
        <v>51</v>
      </c>
      <c r="D12" s="10" t="s">
        <v>4</v>
      </c>
      <c r="E12" s="11" t="s">
        <v>59</v>
      </c>
      <c r="F12" s="5">
        <v>1950</v>
      </c>
      <c r="G12" s="5">
        <v>2</v>
      </c>
      <c r="H12" s="6">
        <f t="shared" si="0"/>
        <v>727.27272727272725</v>
      </c>
    </row>
    <row r="13" spans="2:8" x14ac:dyDescent="0.25">
      <c r="B13">
        <v>9</v>
      </c>
      <c r="C13" s="4" t="s">
        <v>36</v>
      </c>
      <c r="D13" s="10" t="s">
        <v>37</v>
      </c>
      <c r="E13" s="11" t="s">
        <v>50</v>
      </c>
      <c r="F13" s="5">
        <v>1750</v>
      </c>
      <c r="G13" s="5">
        <v>1</v>
      </c>
      <c r="H13" s="6">
        <f t="shared" si="0"/>
        <v>818.18181818181813</v>
      </c>
    </row>
    <row r="14" spans="2:8" x14ac:dyDescent="0.25">
      <c r="B14">
        <v>10</v>
      </c>
      <c r="C14" s="4" t="s">
        <v>86</v>
      </c>
      <c r="D14" s="10" t="s">
        <v>1</v>
      </c>
      <c r="E14" s="11" t="s">
        <v>6</v>
      </c>
      <c r="F14" s="5">
        <v>1440</v>
      </c>
      <c r="G14" s="5">
        <v>7</v>
      </c>
      <c r="H14" s="6">
        <f t="shared" si="0"/>
        <v>909.09090909090912</v>
      </c>
    </row>
    <row r="15" spans="2:8" x14ac:dyDescent="0.25">
      <c r="B15">
        <v>11</v>
      </c>
      <c r="C15" s="4" t="s">
        <v>11</v>
      </c>
      <c r="D15" s="10" t="s">
        <v>88</v>
      </c>
      <c r="E15" s="11" t="s">
        <v>6</v>
      </c>
      <c r="F15" s="5">
        <v>1180</v>
      </c>
      <c r="G15" s="5">
        <v>4</v>
      </c>
      <c r="H15" s="6">
        <f t="shared" si="0"/>
        <v>1000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H22"/>
  <sheetViews>
    <sheetView workbookViewId="0">
      <selection activeCell="N17" sqref="N17"/>
    </sheetView>
  </sheetViews>
  <sheetFormatPr baseColWidth="10" defaultRowHeight="15" x14ac:dyDescent="0.25"/>
  <sheetData>
    <row r="3" spans="2:8" ht="21" x14ac:dyDescent="0.3">
      <c r="B3" s="61"/>
      <c r="C3" s="90" t="s">
        <v>101</v>
      </c>
      <c r="D3" s="90"/>
      <c r="E3" s="91">
        <v>43726</v>
      </c>
      <c r="F3" s="91"/>
      <c r="G3" s="92" t="s">
        <v>143</v>
      </c>
      <c r="H3" s="92"/>
    </row>
    <row r="4" spans="2:8" x14ac:dyDescent="0.25">
      <c r="B4" s="61"/>
      <c r="F4" s="60" t="s">
        <v>103</v>
      </c>
      <c r="G4" s="60" t="s">
        <v>104</v>
      </c>
      <c r="H4" s="60" t="s">
        <v>105</v>
      </c>
    </row>
    <row r="5" spans="2:8" x14ac:dyDescent="0.25">
      <c r="B5" s="61">
        <v>1</v>
      </c>
      <c r="C5" s="19" t="s">
        <v>44</v>
      </c>
      <c r="D5" s="20" t="s">
        <v>45</v>
      </c>
      <c r="E5" s="21" t="s">
        <v>50</v>
      </c>
      <c r="F5" s="5">
        <v>9820</v>
      </c>
      <c r="G5" s="5">
        <v>1</v>
      </c>
      <c r="H5" s="6">
        <f t="shared" ref="H5:H22" si="0">B5*1000/18</f>
        <v>55.555555555555557</v>
      </c>
    </row>
    <row r="6" spans="2:8" x14ac:dyDescent="0.25">
      <c r="B6" s="61">
        <v>2</v>
      </c>
      <c r="C6" s="25" t="s">
        <v>119</v>
      </c>
      <c r="D6" s="26" t="s">
        <v>4</v>
      </c>
      <c r="E6" s="27" t="s">
        <v>144</v>
      </c>
      <c r="F6" s="5">
        <v>4600</v>
      </c>
      <c r="G6" s="5">
        <v>10</v>
      </c>
      <c r="H6" s="6">
        <f t="shared" si="0"/>
        <v>111.11111111111111</v>
      </c>
    </row>
    <row r="7" spans="2:8" x14ac:dyDescent="0.25">
      <c r="B7" s="61">
        <v>3</v>
      </c>
      <c r="C7" s="4" t="s">
        <v>89</v>
      </c>
      <c r="D7" s="10" t="s">
        <v>1</v>
      </c>
      <c r="E7" s="11" t="s">
        <v>6</v>
      </c>
      <c r="F7" s="5">
        <v>6520</v>
      </c>
      <c r="G7" s="5">
        <v>9</v>
      </c>
      <c r="H7" s="6">
        <f t="shared" si="0"/>
        <v>166.66666666666666</v>
      </c>
    </row>
    <row r="8" spans="2:8" x14ac:dyDescent="0.25">
      <c r="B8" s="61">
        <v>4</v>
      </c>
      <c r="C8" s="4" t="s">
        <v>0</v>
      </c>
      <c r="D8" s="10" t="s">
        <v>1</v>
      </c>
      <c r="E8" s="11" t="s">
        <v>2</v>
      </c>
      <c r="F8" s="5">
        <v>4170</v>
      </c>
      <c r="G8" s="5">
        <v>11</v>
      </c>
      <c r="H8" s="6">
        <f t="shared" si="0"/>
        <v>222.22222222222223</v>
      </c>
    </row>
    <row r="9" spans="2:8" x14ac:dyDescent="0.25">
      <c r="B9" s="61">
        <v>5</v>
      </c>
      <c r="C9" s="52" t="s">
        <v>32</v>
      </c>
      <c r="D9" s="53" t="s">
        <v>141</v>
      </c>
      <c r="E9" s="54" t="s">
        <v>2</v>
      </c>
      <c r="F9" s="55">
        <v>6100</v>
      </c>
      <c r="G9" s="5">
        <v>2</v>
      </c>
      <c r="H9" s="6">
        <f t="shared" si="0"/>
        <v>277.77777777777777</v>
      </c>
    </row>
    <row r="10" spans="2:8" x14ac:dyDescent="0.25">
      <c r="B10" s="61">
        <v>6</v>
      </c>
      <c r="C10" s="4" t="s">
        <v>24</v>
      </c>
      <c r="D10" s="10" t="s">
        <v>25</v>
      </c>
      <c r="E10" s="11" t="s">
        <v>2</v>
      </c>
      <c r="F10" s="5">
        <v>3130</v>
      </c>
      <c r="G10" s="5">
        <v>12</v>
      </c>
      <c r="H10" s="6">
        <f t="shared" si="0"/>
        <v>333.33333333333331</v>
      </c>
    </row>
    <row r="11" spans="2:8" x14ac:dyDescent="0.25">
      <c r="B11" s="61">
        <v>7</v>
      </c>
      <c r="C11" s="25" t="s">
        <v>148</v>
      </c>
      <c r="D11" s="26" t="s">
        <v>37</v>
      </c>
      <c r="E11" s="27" t="s">
        <v>149</v>
      </c>
      <c r="F11" s="5">
        <v>4740</v>
      </c>
      <c r="G11" s="5">
        <v>8</v>
      </c>
      <c r="H11" s="6">
        <f t="shared" si="0"/>
        <v>388.88888888888891</v>
      </c>
    </row>
    <row r="12" spans="2:8" x14ac:dyDescent="0.25">
      <c r="B12" s="61">
        <v>8</v>
      </c>
      <c r="C12" s="4" t="s">
        <v>62</v>
      </c>
      <c r="D12" s="10" t="s">
        <v>33</v>
      </c>
      <c r="E12" s="11" t="s">
        <v>65</v>
      </c>
      <c r="F12" s="5">
        <v>1560</v>
      </c>
      <c r="G12" s="5">
        <v>16</v>
      </c>
      <c r="H12" s="6">
        <f t="shared" si="0"/>
        <v>444.44444444444446</v>
      </c>
    </row>
    <row r="13" spans="2:8" x14ac:dyDescent="0.25">
      <c r="B13" s="61">
        <v>9</v>
      </c>
      <c r="C13" s="4" t="s">
        <v>16</v>
      </c>
      <c r="D13" s="10" t="s">
        <v>117</v>
      </c>
      <c r="E13" s="11" t="s">
        <v>15</v>
      </c>
      <c r="F13" s="5">
        <v>2580</v>
      </c>
      <c r="G13" s="5">
        <v>5</v>
      </c>
      <c r="H13" s="6">
        <f t="shared" si="0"/>
        <v>500</v>
      </c>
    </row>
    <row r="14" spans="2:8" x14ac:dyDescent="0.25">
      <c r="B14" s="61">
        <v>10</v>
      </c>
      <c r="C14" s="4" t="s">
        <v>86</v>
      </c>
      <c r="D14" s="10" t="s">
        <v>1</v>
      </c>
      <c r="E14" s="11" t="s">
        <v>6</v>
      </c>
      <c r="F14" s="5">
        <v>1480</v>
      </c>
      <c r="G14" s="5">
        <v>15</v>
      </c>
      <c r="H14" s="6">
        <f t="shared" si="0"/>
        <v>555.55555555555554</v>
      </c>
    </row>
    <row r="15" spans="2:8" x14ac:dyDescent="0.25">
      <c r="B15" s="61">
        <v>11</v>
      </c>
      <c r="C15" s="4" t="s">
        <v>52</v>
      </c>
      <c r="D15" s="10" t="s">
        <v>25</v>
      </c>
      <c r="E15" s="11" t="s">
        <v>59</v>
      </c>
      <c r="F15" s="5">
        <v>2420</v>
      </c>
      <c r="G15" s="5">
        <v>3</v>
      </c>
      <c r="H15" s="6">
        <f t="shared" si="0"/>
        <v>611.11111111111109</v>
      </c>
    </row>
    <row r="16" spans="2:8" x14ac:dyDescent="0.25">
      <c r="B16" s="61">
        <v>12</v>
      </c>
      <c r="C16" s="4" t="s">
        <v>51</v>
      </c>
      <c r="D16" s="10" t="s">
        <v>4</v>
      </c>
      <c r="E16" s="11" t="s">
        <v>59</v>
      </c>
      <c r="F16" s="5">
        <v>1400</v>
      </c>
      <c r="G16" s="5">
        <v>18</v>
      </c>
      <c r="H16" s="6">
        <f t="shared" si="0"/>
        <v>666.66666666666663</v>
      </c>
    </row>
    <row r="17" spans="2:8" x14ac:dyDescent="0.25">
      <c r="B17" s="61">
        <v>13</v>
      </c>
      <c r="C17" s="4" t="s">
        <v>26</v>
      </c>
      <c r="D17" s="10" t="s">
        <v>27</v>
      </c>
      <c r="E17" s="11" t="s">
        <v>2</v>
      </c>
      <c r="F17" s="5">
        <v>2400</v>
      </c>
      <c r="G17" s="5">
        <v>6</v>
      </c>
      <c r="H17" s="6">
        <f t="shared" si="0"/>
        <v>722.22222222222217</v>
      </c>
    </row>
    <row r="18" spans="2:8" x14ac:dyDescent="0.25">
      <c r="B18" s="61">
        <v>14</v>
      </c>
      <c r="C18" s="4" t="s">
        <v>3</v>
      </c>
      <c r="D18" s="10" t="s">
        <v>4</v>
      </c>
      <c r="E18" s="11" t="s">
        <v>6</v>
      </c>
      <c r="F18" s="5">
        <v>1000</v>
      </c>
      <c r="G18" s="5">
        <v>17</v>
      </c>
      <c r="H18" s="6">
        <f t="shared" si="0"/>
        <v>777.77777777777783</v>
      </c>
    </row>
    <row r="19" spans="2:8" x14ac:dyDescent="0.25">
      <c r="B19" s="61">
        <v>15</v>
      </c>
      <c r="C19" s="4" t="s">
        <v>36</v>
      </c>
      <c r="D19" s="10" t="s">
        <v>37</v>
      </c>
      <c r="E19" s="11" t="s">
        <v>50</v>
      </c>
      <c r="F19" s="5">
        <v>1860</v>
      </c>
      <c r="G19" s="5">
        <v>7</v>
      </c>
      <c r="H19" s="6">
        <f t="shared" si="0"/>
        <v>833.33333333333337</v>
      </c>
    </row>
    <row r="20" spans="2:8" x14ac:dyDescent="0.25">
      <c r="B20" s="61">
        <v>16</v>
      </c>
      <c r="C20" s="4" t="s">
        <v>22</v>
      </c>
      <c r="D20" s="10" t="s">
        <v>106</v>
      </c>
      <c r="E20" s="11" t="s">
        <v>15</v>
      </c>
      <c r="F20" s="5">
        <v>860</v>
      </c>
      <c r="G20" s="5">
        <v>14</v>
      </c>
      <c r="H20" s="6">
        <f t="shared" si="0"/>
        <v>888.88888888888891</v>
      </c>
    </row>
    <row r="21" spans="2:8" x14ac:dyDescent="0.25">
      <c r="B21" s="61">
        <v>17</v>
      </c>
      <c r="C21" s="4" t="s">
        <v>3</v>
      </c>
      <c r="D21" s="10" t="s">
        <v>5</v>
      </c>
      <c r="E21" s="11" t="s">
        <v>6</v>
      </c>
      <c r="F21" s="5">
        <v>580</v>
      </c>
      <c r="G21" s="5">
        <v>13</v>
      </c>
      <c r="H21" s="6">
        <f t="shared" si="0"/>
        <v>944.44444444444446</v>
      </c>
    </row>
    <row r="22" spans="2:8" x14ac:dyDescent="0.25">
      <c r="B22" s="61">
        <v>18</v>
      </c>
      <c r="C22" s="4" t="s">
        <v>63</v>
      </c>
      <c r="D22" s="10" t="s">
        <v>64</v>
      </c>
      <c r="E22" s="11" t="s">
        <v>65</v>
      </c>
      <c r="F22" s="5">
        <v>0</v>
      </c>
      <c r="G22" s="5">
        <v>4</v>
      </c>
      <c r="H22" s="6">
        <f t="shared" si="0"/>
        <v>1000</v>
      </c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6"/>
  <sheetViews>
    <sheetView workbookViewId="0">
      <selection activeCell="K11" sqref="K11"/>
    </sheetView>
  </sheetViews>
  <sheetFormatPr baseColWidth="10" defaultRowHeight="15" x14ac:dyDescent="0.25"/>
  <cols>
    <col min="3" max="3" width="13.7109375" customWidth="1"/>
    <col min="5" max="5" width="13.140625" customWidth="1"/>
  </cols>
  <sheetData>
    <row r="2" spans="2:8" ht="21" x14ac:dyDescent="0.3">
      <c r="B2" s="63"/>
      <c r="C2" s="90" t="s">
        <v>101</v>
      </c>
      <c r="D2" s="90"/>
      <c r="E2" s="91">
        <v>43733</v>
      </c>
      <c r="F2" s="91"/>
      <c r="G2" s="92" t="s">
        <v>128</v>
      </c>
      <c r="H2" s="92"/>
    </row>
    <row r="3" spans="2:8" x14ac:dyDescent="0.25">
      <c r="B3" s="63"/>
      <c r="F3" s="62" t="s">
        <v>103</v>
      </c>
      <c r="G3" s="62" t="s">
        <v>104</v>
      </c>
      <c r="H3" s="62" t="s">
        <v>105</v>
      </c>
    </row>
    <row r="4" spans="2:8" x14ac:dyDescent="0.25">
      <c r="B4" s="63">
        <v>1</v>
      </c>
      <c r="C4" s="19" t="s">
        <v>62</v>
      </c>
      <c r="D4" s="20" t="s">
        <v>33</v>
      </c>
      <c r="E4" s="21" t="s">
        <v>65</v>
      </c>
      <c r="F4" s="5">
        <v>4750</v>
      </c>
      <c r="G4" s="5">
        <v>2</v>
      </c>
      <c r="H4" s="6">
        <f t="shared" ref="H4:H16" si="0">B4*1000/13</f>
        <v>76.92307692307692</v>
      </c>
    </row>
    <row r="5" spans="2:8" x14ac:dyDescent="0.25">
      <c r="B5" s="63">
        <v>2</v>
      </c>
      <c r="C5" s="4" t="s">
        <v>44</v>
      </c>
      <c r="D5" s="10" t="s">
        <v>45</v>
      </c>
      <c r="E5" s="11" t="s">
        <v>50</v>
      </c>
      <c r="F5" s="5">
        <v>4720</v>
      </c>
      <c r="G5" s="5">
        <v>3</v>
      </c>
      <c r="H5" s="6">
        <f t="shared" si="0"/>
        <v>153.84615384615384</v>
      </c>
    </row>
    <row r="6" spans="2:8" x14ac:dyDescent="0.25">
      <c r="B6" s="63">
        <v>3</v>
      </c>
      <c r="C6" s="52" t="s">
        <v>32</v>
      </c>
      <c r="D6" s="53" t="s">
        <v>141</v>
      </c>
      <c r="E6" s="54" t="s">
        <v>2</v>
      </c>
      <c r="F6" s="55">
        <v>4460</v>
      </c>
      <c r="G6" s="5">
        <v>5</v>
      </c>
      <c r="H6" s="6">
        <f t="shared" si="0"/>
        <v>230.76923076923077</v>
      </c>
    </row>
    <row r="7" spans="2:8" x14ac:dyDescent="0.25">
      <c r="B7" s="63">
        <v>4</v>
      </c>
      <c r="C7" s="4" t="s">
        <v>24</v>
      </c>
      <c r="D7" s="10" t="s">
        <v>25</v>
      </c>
      <c r="E7" s="11" t="s">
        <v>2</v>
      </c>
      <c r="F7" s="5">
        <v>3740</v>
      </c>
      <c r="G7" s="5">
        <v>9</v>
      </c>
      <c r="H7" s="6">
        <f t="shared" si="0"/>
        <v>307.69230769230768</v>
      </c>
    </row>
    <row r="8" spans="2:8" x14ac:dyDescent="0.25">
      <c r="B8" s="63">
        <v>5</v>
      </c>
      <c r="C8" s="4" t="s">
        <v>52</v>
      </c>
      <c r="D8" s="10" t="s">
        <v>25</v>
      </c>
      <c r="E8" s="11" t="s">
        <v>59</v>
      </c>
      <c r="F8" s="5">
        <v>3600</v>
      </c>
      <c r="G8" s="5">
        <v>10</v>
      </c>
      <c r="H8" s="6">
        <f t="shared" si="0"/>
        <v>384.61538461538464</v>
      </c>
    </row>
    <row r="9" spans="2:8" x14ac:dyDescent="0.25">
      <c r="B9" s="63">
        <v>6</v>
      </c>
      <c r="C9" s="4" t="s">
        <v>36</v>
      </c>
      <c r="D9" s="10" t="s">
        <v>37</v>
      </c>
      <c r="E9" s="11" t="s">
        <v>50</v>
      </c>
      <c r="F9" s="5">
        <v>2920</v>
      </c>
      <c r="G9" s="5">
        <v>4</v>
      </c>
      <c r="H9" s="6">
        <f t="shared" si="0"/>
        <v>461.53846153846155</v>
      </c>
    </row>
    <row r="10" spans="2:8" x14ac:dyDescent="0.25">
      <c r="B10" s="63">
        <v>7</v>
      </c>
      <c r="C10" s="4" t="s">
        <v>3</v>
      </c>
      <c r="D10" s="10" t="s">
        <v>4</v>
      </c>
      <c r="E10" s="11" t="s">
        <v>6</v>
      </c>
      <c r="F10" s="5">
        <v>2850</v>
      </c>
      <c r="G10" s="5">
        <v>13</v>
      </c>
      <c r="H10" s="6">
        <f t="shared" si="0"/>
        <v>538.46153846153845</v>
      </c>
    </row>
    <row r="11" spans="2:8" x14ac:dyDescent="0.25">
      <c r="B11" s="63">
        <v>8</v>
      </c>
      <c r="C11" s="4" t="s">
        <v>86</v>
      </c>
      <c r="D11" s="10" t="s">
        <v>1</v>
      </c>
      <c r="E11" s="11" t="s">
        <v>6</v>
      </c>
      <c r="F11" s="5">
        <v>2820</v>
      </c>
      <c r="G11" s="5">
        <v>6</v>
      </c>
      <c r="H11" s="6">
        <f t="shared" si="0"/>
        <v>615.38461538461536</v>
      </c>
    </row>
    <row r="12" spans="2:8" x14ac:dyDescent="0.25">
      <c r="B12" s="63">
        <v>9</v>
      </c>
      <c r="C12" s="4" t="s">
        <v>26</v>
      </c>
      <c r="D12" s="10" t="s">
        <v>27</v>
      </c>
      <c r="E12" s="11" t="s">
        <v>2</v>
      </c>
      <c r="F12" s="5">
        <v>2350</v>
      </c>
      <c r="G12" s="5">
        <v>12</v>
      </c>
      <c r="H12" s="6">
        <f t="shared" si="0"/>
        <v>692.30769230769226</v>
      </c>
    </row>
    <row r="13" spans="2:8" x14ac:dyDescent="0.25">
      <c r="B13" s="63">
        <v>10</v>
      </c>
      <c r="C13" s="4" t="s">
        <v>51</v>
      </c>
      <c r="D13" s="10" t="s">
        <v>4</v>
      </c>
      <c r="E13" s="11" t="s">
        <v>59</v>
      </c>
      <c r="F13" s="5">
        <v>2350</v>
      </c>
      <c r="G13" s="5">
        <v>1</v>
      </c>
      <c r="H13" s="6">
        <f t="shared" si="0"/>
        <v>769.23076923076928</v>
      </c>
    </row>
    <row r="14" spans="2:8" x14ac:dyDescent="0.25">
      <c r="B14" s="63">
        <v>11</v>
      </c>
      <c r="C14" s="4" t="s">
        <v>63</v>
      </c>
      <c r="D14" s="10" t="s">
        <v>64</v>
      </c>
      <c r="E14" s="11" t="s">
        <v>65</v>
      </c>
      <c r="F14" s="5">
        <v>1940</v>
      </c>
      <c r="G14" s="5">
        <v>8</v>
      </c>
      <c r="H14" s="6">
        <f t="shared" si="0"/>
        <v>846.15384615384619</v>
      </c>
    </row>
    <row r="15" spans="2:8" x14ac:dyDescent="0.25">
      <c r="B15" s="63">
        <v>12</v>
      </c>
      <c r="C15" s="4" t="s">
        <v>0</v>
      </c>
      <c r="D15" s="10" t="s">
        <v>1</v>
      </c>
      <c r="E15" s="11" t="s">
        <v>2</v>
      </c>
      <c r="F15" s="5">
        <v>1680</v>
      </c>
      <c r="G15" s="5">
        <v>7</v>
      </c>
      <c r="H15" s="6">
        <f t="shared" si="0"/>
        <v>923.07692307692309</v>
      </c>
    </row>
    <row r="16" spans="2:8" x14ac:dyDescent="0.25">
      <c r="B16" s="63">
        <v>13</v>
      </c>
      <c r="C16" s="4" t="s">
        <v>38</v>
      </c>
      <c r="D16" s="10" t="s">
        <v>39</v>
      </c>
      <c r="E16" s="11" t="s">
        <v>50</v>
      </c>
      <c r="F16" s="5">
        <v>1420</v>
      </c>
      <c r="G16" s="5">
        <v>11</v>
      </c>
      <c r="H16" s="6">
        <f t="shared" si="0"/>
        <v>1000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V56"/>
  <sheetViews>
    <sheetView zoomScaleNormal="100" workbookViewId="0">
      <pane xSplit="5" topLeftCell="F1" activePane="topRight" state="frozen"/>
      <selection pane="topRight" activeCell="D4" sqref="D4"/>
    </sheetView>
  </sheetViews>
  <sheetFormatPr baseColWidth="10" defaultRowHeight="15" x14ac:dyDescent="0.25"/>
  <cols>
    <col min="1" max="1" width="6.28515625" style="2" customWidth="1"/>
    <col min="2" max="2" width="9.5703125" style="18" customWidth="1"/>
    <col min="3" max="3" width="10.28515625" style="2" customWidth="1"/>
    <col min="4" max="4" width="13.42578125" customWidth="1"/>
    <col min="5" max="5" width="10.42578125" customWidth="1"/>
    <col min="6" max="6" width="16.140625" customWidth="1"/>
    <col min="7" max="8" width="6.7109375" customWidth="1"/>
    <col min="9" max="9" width="8.7109375" style="1" customWidth="1"/>
    <col min="10" max="11" width="6.7109375" customWidth="1"/>
    <col min="12" max="12" width="8.7109375" style="1" customWidth="1"/>
    <col min="13" max="14" width="6.7109375" customWidth="1"/>
    <col min="15" max="15" width="8.7109375" style="1" customWidth="1"/>
    <col min="16" max="17" width="6.7109375" customWidth="1"/>
    <col min="18" max="18" width="8.7109375" customWidth="1"/>
    <col min="19" max="20" width="6.7109375" customWidth="1"/>
    <col min="21" max="21" width="8.7109375" customWidth="1"/>
    <col min="22" max="23" width="6.7109375" customWidth="1"/>
    <col min="24" max="24" width="8.7109375" customWidth="1"/>
    <col min="25" max="26" width="6.7109375" customWidth="1"/>
    <col min="27" max="27" width="8.7109375" customWidth="1"/>
    <col min="28" max="28" width="6.140625" customWidth="1"/>
    <col min="29" max="29" width="6.7109375" customWidth="1"/>
    <col min="31" max="31" width="6.140625" customWidth="1"/>
    <col min="32" max="32" width="6.7109375" customWidth="1"/>
    <col min="34" max="34" width="5.42578125" customWidth="1"/>
    <col min="35" max="35" width="8.140625" customWidth="1"/>
    <col min="37" max="37" width="5.28515625" customWidth="1"/>
    <col min="40" max="40" width="5.28515625" customWidth="1"/>
    <col min="43" max="43" width="4.7109375" customWidth="1"/>
    <col min="46" max="46" width="4.140625" customWidth="1"/>
  </cols>
  <sheetData>
    <row r="1" spans="1:48" s="8" customFormat="1" x14ac:dyDescent="0.25">
      <c r="A1" s="70" t="s">
        <v>12</v>
      </c>
      <c r="B1" s="73" t="s">
        <v>108</v>
      </c>
      <c r="C1" s="73" t="s">
        <v>109</v>
      </c>
      <c r="D1" s="67" t="s">
        <v>7</v>
      </c>
      <c r="E1" s="67" t="s">
        <v>8</v>
      </c>
      <c r="F1" s="82" t="s">
        <v>9</v>
      </c>
      <c r="G1" s="76" t="s">
        <v>10</v>
      </c>
      <c r="H1" s="77"/>
      <c r="I1" s="39" t="s">
        <v>127</v>
      </c>
      <c r="J1" s="76" t="s">
        <v>10</v>
      </c>
      <c r="K1" s="77"/>
      <c r="L1" s="39" t="s">
        <v>127</v>
      </c>
      <c r="M1" s="76" t="s">
        <v>10</v>
      </c>
      <c r="N1" s="77"/>
      <c r="O1" s="39" t="s">
        <v>127</v>
      </c>
      <c r="P1" s="76" t="s">
        <v>10</v>
      </c>
      <c r="Q1" s="77"/>
      <c r="R1" s="39" t="s">
        <v>127</v>
      </c>
      <c r="S1" s="76" t="s">
        <v>10</v>
      </c>
      <c r="T1" s="77"/>
      <c r="U1" s="39" t="s">
        <v>127</v>
      </c>
      <c r="V1" s="76" t="s">
        <v>10</v>
      </c>
      <c r="W1" s="77"/>
      <c r="X1" s="39" t="s">
        <v>127</v>
      </c>
      <c r="Y1" s="76" t="s">
        <v>10</v>
      </c>
      <c r="Z1" s="77"/>
      <c r="AA1" s="39" t="s">
        <v>127</v>
      </c>
      <c r="AB1" s="76" t="s">
        <v>10</v>
      </c>
      <c r="AC1" s="77"/>
      <c r="AD1" s="39" t="s">
        <v>127</v>
      </c>
      <c r="AE1" s="76" t="s">
        <v>10</v>
      </c>
      <c r="AF1" s="77"/>
      <c r="AG1" s="39" t="s">
        <v>127</v>
      </c>
      <c r="AH1" s="76" t="s">
        <v>10</v>
      </c>
      <c r="AI1" s="77"/>
      <c r="AJ1" s="39" t="s">
        <v>127</v>
      </c>
      <c r="AK1" s="76" t="s">
        <v>10</v>
      </c>
      <c r="AL1" s="77"/>
      <c r="AM1" s="39" t="s">
        <v>127</v>
      </c>
      <c r="AN1" s="76" t="s">
        <v>10</v>
      </c>
      <c r="AO1" s="77"/>
      <c r="AP1" s="39" t="s">
        <v>127</v>
      </c>
      <c r="AQ1" s="76" t="s">
        <v>10</v>
      </c>
      <c r="AR1" s="77"/>
      <c r="AS1" s="39" t="s">
        <v>127</v>
      </c>
      <c r="AT1" s="76" t="s">
        <v>10</v>
      </c>
      <c r="AU1" s="77"/>
      <c r="AV1" s="39" t="s">
        <v>127</v>
      </c>
    </row>
    <row r="2" spans="1:48" s="8" customFormat="1" ht="30" customHeight="1" x14ac:dyDescent="0.25">
      <c r="A2" s="71"/>
      <c r="B2" s="74"/>
      <c r="C2" s="74"/>
      <c r="D2" s="68"/>
      <c r="E2" s="68"/>
      <c r="F2" s="83"/>
      <c r="G2" s="78" t="s">
        <v>128</v>
      </c>
      <c r="H2" s="79"/>
      <c r="I2" s="46">
        <v>43565</v>
      </c>
      <c r="J2" s="78" t="s">
        <v>15</v>
      </c>
      <c r="K2" s="79"/>
      <c r="L2" s="46">
        <v>43572</v>
      </c>
      <c r="M2" s="78" t="s">
        <v>15</v>
      </c>
      <c r="N2" s="79"/>
      <c r="O2" s="46">
        <v>43600</v>
      </c>
      <c r="P2" s="78" t="s">
        <v>107</v>
      </c>
      <c r="Q2" s="79"/>
      <c r="R2" s="46">
        <v>43607</v>
      </c>
      <c r="S2" s="78" t="s">
        <v>130</v>
      </c>
      <c r="T2" s="79"/>
      <c r="U2" s="46">
        <v>43607</v>
      </c>
      <c r="V2" s="78" t="s">
        <v>131</v>
      </c>
      <c r="W2" s="79"/>
      <c r="X2" s="46">
        <v>43635</v>
      </c>
      <c r="Y2" s="78" t="s">
        <v>134</v>
      </c>
      <c r="Z2" s="79"/>
      <c r="AA2" s="46">
        <v>43642</v>
      </c>
      <c r="AB2" s="78" t="s">
        <v>139</v>
      </c>
      <c r="AC2" s="79"/>
      <c r="AD2" s="46">
        <v>43649</v>
      </c>
      <c r="AE2" s="78" t="s">
        <v>139</v>
      </c>
      <c r="AF2" s="79"/>
      <c r="AG2" s="46">
        <v>43656</v>
      </c>
      <c r="AH2" s="78" t="s">
        <v>143</v>
      </c>
      <c r="AI2" s="79"/>
      <c r="AJ2" s="46">
        <v>43663</v>
      </c>
      <c r="AK2" s="78" t="s">
        <v>146</v>
      </c>
      <c r="AL2" s="79"/>
      <c r="AM2" s="46">
        <v>43698</v>
      </c>
      <c r="AN2" s="78" t="s">
        <v>147</v>
      </c>
      <c r="AO2" s="79"/>
      <c r="AP2" s="46">
        <v>43712</v>
      </c>
      <c r="AQ2" s="78" t="s">
        <v>143</v>
      </c>
      <c r="AR2" s="79"/>
      <c r="AS2" s="46">
        <v>43726</v>
      </c>
      <c r="AT2" s="78" t="s">
        <v>128</v>
      </c>
      <c r="AU2" s="79"/>
      <c r="AV2" s="46">
        <v>43733</v>
      </c>
    </row>
    <row r="3" spans="1:48" s="8" customFormat="1" ht="17.25" customHeight="1" x14ac:dyDescent="0.25">
      <c r="A3" s="72"/>
      <c r="B3" s="75"/>
      <c r="C3" s="75"/>
      <c r="D3" s="69"/>
      <c r="E3" s="69"/>
      <c r="F3" s="84"/>
      <c r="G3" s="80" t="s">
        <v>129</v>
      </c>
      <c r="H3" s="81"/>
      <c r="I3" s="13">
        <v>15</v>
      </c>
      <c r="J3" s="80" t="s">
        <v>129</v>
      </c>
      <c r="K3" s="81"/>
      <c r="L3" s="13">
        <v>14</v>
      </c>
      <c r="M3" s="80" t="s">
        <v>129</v>
      </c>
      <c r="N3" s="81"/>
      <c r="O3" s="13">
        <v>16</v>
      </c>
      <c r="P3" s="80" t="s">
        <v>129</v>
      </c>
      <c r="Q3" s="81"/>
      <c r="R3" s="13">
        <v>27</v>
      </c>
      <c r="S3" s="80" t="s">
        <v>129</v>
      </c>
      <c r="T3" s="81"/>
      <c r="U3" s="13">
        <v>27</v>
      </c>
      <c r="V3" s="80" t="s">
        <v>129</v>
      </c>
      <c r="W3" s="81"/>
      <c r="X3" s="13">
        <v>11</v>
      </c>
      <c r="Y3" s="80" t="s">
        <v>129</v>
      </c>
      <c r="Z3" s="81"/>
      <c r="AA3" s="13">
        <v>13</v>
      </c>
      <c r="AB3" s="80" t="s">
        <v>129</v>
      </c>
      <c r="AC3" s="81"/>
      <c r="AD3" s="13">
        <v>13</v>
      </c>
      <c r="AE3" s="80" t="s">
        <v>129</v>
      </c>
      <c r="AF3" s="81"/>
      <c r="AG3" s="13">
        <v>17</v>
      </c>
      <c r="AH3" s="80" t="s">
        <v>129</v>
      </c>
      <c r="AI3" s="81"/>
      <c r="AJ3" s="13">
        <v>19</v>
      </c>
      <c r="AK3" s="80" t="s">
        <v>129</v>
      </c>
      <c r="AL3" s="81"/>
      <c r="AM3" s="13">
        <v>13</v>
      </c>
      <c r="AN3" s="80" t="s">
        <v>129</v>
      </c>
      <c r="AO3" s="81"/>
      <c r="AP3" s="13">
        <v>11</v>
      </c>
      <c r="AQ3" s="80" t="s">
        <v>129</v>
      </c>
      <c r="AR3" s="81"/>
      <c r="AS3" s="13">
        <v>18</v>
      </c>
      <c r="AT3" s="80" t="s">
        <v>129</v>
      </c>
      <c r="AU3" s="81"/>
      <c r="AV3" s="13">
        <v>13</v>
      </c>
    </row>
    <row r="4" spans="1:48" ht="15.75" x14ac:dyDescent="0.25">
      <c r="A4" s="49">
        <v>1</v>
      </c>
      <c r="B4" s="50">
        <f>SUMPRODUCT(SMALL((I4,L4,O4,R4,U4,X4,AA4,AD4,AG4,AJ4,AM4,AP4,AS4,AV4),ROW($1:$6)))</f>
        <v>766.23961550432136</v>
      </c>
      <c r="C4" s="7">
        <f t="shared" ref="C4:C35" si="0">I4+L4+O4+R4+U4+X4+AA4+AD4+AG4+AJ4+AM4+AP4+AS4+AV4</f>
        <v>3724.4560579312906</v>
      </c>
      <c r="D4" s="19" t="s">
        <v>24</v>
      </c>
      <c r="E4" s="20" t="s">
        <v>25</v>
      </c>
      <c r="F4" s="48" t="s">
        <v>2</v>
      </c>
      <c r="G4" s="3"/>
      <c r="H4" s="5">
        <v>3</v>
      </c>
      <c r="I4" s="12">
        <f t="shared" ref="I4:I35" si="1">IF(H4="",1001,H4*1000/I$3)</f>
        <v>200</v>
      </c>
      <c r="J4" s="3"/>
      <c r="K4" s="5">
        <v>1</v>
      </c>
      <c r="L4" s="12">
        <f t="shared" ref="L4:L35" si="2">IF(K4="",1001,K4*1000/L$3)</f>
        <v>71.428571428571431</v>
      </c>
      <c r="M4" s="3"/>
      <c r="N4" s="5">
        <v>1</v>
      </c>
      <c r="O4" s="12">
        <f t="shared" ref="O4:O35" si="3">IF(N4="",1001,N4*1000/O$3)</f>
        <v>62.5</v>
      </c>
      <c r="P4" s="3"/>
      <c r="Q4" s="5">
        <v>7</v>
      </c>
      <c r="R4" s="12">
        <f t="shared" ref="R4:R35" si="4">IF(Q4="",1001,Q4*1000/R$3)</f>
        <v>259.25925925925924</v>
      </c>
      <c r="S4" s="43"/>
      <c r="T4" s="5">
        <v>4</v>
      </c>
      <c r="U4" s="12">
        <f t="shared" ref="U4:U35" si="5">IF(T4="",1001,T4*1000/U$3)</f>
        <v>148.14814814814815</v>
      </c>
      <c r="V4" s="43"/>
      <c r="W4" s="5">
        <v>11</v>
      </c>
      <c r="X4" s="12">
        <f t="shared" ref="X4:X35" si="6">IF(W4="",1001,W4*1000/X$3)</f>
        <v>1000</v>
      </c>
      <c r="Y4" s="43"/>
      <c r="Z4" s="5">
        <v>2</v>
      </c>
      <c r="AA4" s="12">
        <f t="shared" ref="AA4:AA35" si="7">IF(Z4="",1001,Z4*1000/AA$3)</f>
        <v>153.84615384615384</v>
      </c>
      <c r="AB4" s="43"/>
      <c r="AC4" s="5">
        <v>2</v>
      </c>
      <c r="AD4" s="12">
        <f t="shared" ref="AD4:AD35" si="8">IF(AC4="",1001,AC4*1000/AD$3)</f>
        <v>153.84615384615384</v>
      </c>
      <c r="AE4" s="43"/>
      <c r="AF4" s="5">
        <v>3</v>
      </c>
      <c r="AG4" s="12">
        <f t="shared" ref="AG4:AG35" si="9">IF(AF4="",1001,AF4*1000/AG$3)</f>
        <v>176.47058823529412</v>
      </c>
      <c r="AH4" s="43"/>
      <c r="AI4" s="5">
        <v>7</v>
      </c>
      <c r="AJ4" s="12">
        <f t="shared" ref="AJ4:AJ35" si="10">IF(AI4="",1001,AI4*1000/AJ$3)</f>
        <v>368.42105263157896</v>
      </c>
      <c r="AK4" s="43"/>
      <c r="AL4" s="5">
        <v>4</v>
      </c>
      <c r="AM4" s="12">
        <f t="shared" ref="AM4:AM35" si="11">IF(AL4="",1001,AL4*1000/AM$3)</f>
        <v>307.69230769230768</v>
      </c>
      <c r="AN4" s="43"/>
      <c r="AO4" s="5">
        <v>2</v>
      </c>
      <c r="AP4" s="12">
        <f t="shared" ref="AP4:AP35" si="12">IF(AO4="",1001,AO4*1000/AP$3)</f>
        <v>181.81818181818181</v>
      </c>
      <c r="AQ4" s="43"/>
      <c r="AR4" s="5">
        <v>6</v>
      </c>
      <c r="AS4" s="12">
        <f t="shared" ref="AS4:AS35" si="13">IF(AR4="",1001,AR4*1000/AS$3)</f>
        <v>333.33333333333331</v>
      </c>
      <c r="AT4" s="43"/>
      <c r="AU4" s="5">
        <v>4</v>
      </c>
      <c r="AV4" s="12">
        <f t="shared" ref="AV4:AV35" si="14">IF(AU4="",1001,AU4*1000/AV$3)</f>
        <v>307.69230769230768</v>
      </c>
    </row>
    <row r="5" spans="1:48" ht="15.75" x14ac:dyDescent="0.25">
      <c r="A5" s="47">
        <v>2</v>
      </c>
      <c r="B5" s="50">
        <f>SUMPRODUCT(SMALL((I5,L5,O5,R5,U5,X5,AA5,AD5,AG5,AJ5,AM5,AP5,AS5,AV5),ROW($1:$6)))</f>
        <v>865.28887778887793</v>
      </c>
      <c r="C5" s="7">
        <f t="shared" si="0"/>
        <v>4921.9028864152706</v>
      </c>
      <c r="D5" s="4" t="s">
        <v>26</v>
      </c>
      <c r="E5" s="10" t="s">
        <v>27</v>
      </c>
      <c r="F5" s="36" t="s">
        <v>2</v>
      </c>
      <c r="G5" s="3"/>
      <c r="H5" s="5">
        <v>2</v>
      </c>
      <c r="I5" s="12">
        <f t="shared" si="1"/>
        <v>133.33333333333334</v>
      </c>
      <c r="J5" s="3"/>
      <c r="K5" s="5">
        <v>4</v>
      </c>
      <c r="L5" s="12">
        <f t="shared" si="2"/>
        <v>285.71428571428572</v>
      </c>
      <c r="M5" s="3"/>
      <c r="N5" s="5">
        <v>3</v>
      </c>
      <c r="O5" s="12">
        <f t="shared" si="3"/>
        <v>187.5</v>
      </c>
      <c r="P5" s="3"/>
      <c r="Q5" s="5">
        <v>19</v>
      </c>
      <c r="R5" s="12">
        <f t="shared" si="4"/>
        <v>703.7037037037037</v>
      </c>
      <c r="S5" s="3"/>
      <c r="T5" s="5">
        <v>14</v>
      </c>
      <c r="U5" s="12">
        <f t="shared" si="5"/>
        <v>518.51851851851848</v>
      </c>
      <c r="V5" s="3"/>
      <c r="W5" s="5">
        <v>1</v>
      </c>
      <c r="X5" s="12">
        <f t="shared" si="6"/>
        <v>90.909090909090907</v>
      </c>
      <c r="Y5" s="3"/>
      <c r="Z5" s="5">
        <v>1</v>
      </c>
      <c r="AA5" s="12">
        <f t="shared" si="7"/>
        <v>76.92307692307692</v>
      </c>
      <c r="AB5" s="3"/>
      <c r="AC5" s="5">
        <v>4</v>
      </c>
      <c r="AD5" s="12">
        <f t="shared" si="8"/>
        <v>307.69230769230768</v>
      </c>
      <c r="AE5" s="3"/>
      <c r="AF5" s="5">
        <v>7</v>
      </c>
      <c r="AG5" s="12">
        <f t="shared" si="9"/>
        <v>411.76470588235293</v>
      </c>
      <c r="AH5" s="3"/>
      <c r="AI5" s="5">
        <v>6</v>
      </c>
      <c r="AJ5" s="12">
        <f t="shared" si="10"/>
        <v>315.78947368421052</v>
      </c>
      <c r="AK5" s="3"/>
      <c r="AL5" s="5">
        <v>5</v>
      </c>
      <c r="AM5" s="12">
        <f t="shared" si="11"/>
        <v>384.61538461538464</v>
      </c>
      <c r="AN5" s="3"/>
      <c r="AO5" s="5">
        <v>1</v>
      </c>
      <c r="AP5" s="12">
        <f t="shared" si="12"/>
        <v>90.909090909090907</v>
      </c>
      <c r="AQ5" s="3"/>
      <c r="AR5" s="5">
        <v>13</v>
      </c>
      <c r="AS5" s="12">
        <f t="shared" si="13"/>
        <v>722.22222222222217</v>
      </c>
      <c r="AT5" s="3"/>
      <c r="AU5" s="5">
        <v>9</v>
      </c>
      <c r="AV5" s="12">
        <f t="shared" si="14"/>
        <v>692.30769230769226</v>
      </c>
    </row>
    <row r="6" spans="1:48" ht="15.75" x14ac:dyDescent="0.25">
      <c r="A6" s="47">
        <v>3</v>
      </c>
      <c r="B6" s="50">
        <f>SUMPRODUCT(SMALL((I6,L6,O6,R6,U6,X6,AA6,AD6,AG6,AJ6,AM6,AP6,AS6,AV6),ROW($1:$6)))</f>
        <v>921.14634877792764</v>
      </c>
      <c r="C6" s="7">
        <f t="shared" si="0"/>
        <v>7409.2734221402961</v>
      </c>
      <c r="D6" s="4" t="s">
        <v>44</v>
      </c>
      <c r="E6" s="10" t="s">
        <v>45</v>
      </c>
      <c r="F6" s="36" t="s">
        <v>50</v>
      </c>
      <c r="G6" s="3"/>
      <c r="H6" s="5">
        <v>5</v>
      </c>
      <c r="I6" s="12">
        <f t="shared" si="1"/>
        <v>333.33333333333331</v>
      </c>
      <c r="J6" s="3"/>
      <c r="K6" s="5">
        <v>12</v>
      </c>
      <c r="L6" s="12">
        <f t="shared" si="2"/>
        <v>857.14285714285711</v>
      </c>
      <c r="M6" s="3"/>
      <c r="N6" s="5">
        <v>2</v>
      </c>
      <c r="O6" s="12">
        <f t="shared" si="3"/>
        <v>125</v>
      </c>
      <c r="P6" s="3"/>
      <c r="Q6" s="5">
        <v>4</v>
      </c>
      <c r="R6" s="12">
        <f t="shared" si="4"/>
        <v>148.14814814814815</v>
      </c>
      <c r="S6" s="3"/>
      <c r="T6" s="5">
        <v>17</v>
      </c>
      <c r="U6" s="12">
        <f t="shared" si="5"/>
        <v>629.62962962962968</v>
      </c>
      <c r="V6" s="3"/>
      <c r="W6" s="5">
        <v>7</v>
      </c>
      <c r="X6" s="12">
        <f t="shared" si="6"/>
        <v>636.36363636363637</v>
      </c>
      <c r="Y6" s="3"/>
      <c r="Z6" s="5">
        <v>7</v>
      </c>
      <c r="AA6" s="12">
        <f t="shared" si="7"/>
        <v>538.46153846153845</v>
      </c>
      <c r="AB6" s="3"/>
      <c r="AC6" s="5"/>
      <c r="AD6" s="12">
        <f t="shared" si="8"/>
        <v>1001</v>
      </c>
      <c r="AE6" s="3"/>
      <c r="AF6" s="5">
        <v>14</v>
      </c>
      <c r="AG6" s="12">
        <f t="shared" si="9"/>
        <v>823.52941176470586</v>
      </c>
      <c r="AH6" s="3"/>
      <c r="AI6" s="5">
        <v>2</v>
      </c>
      <c r="AJ6" s="12">
        <f t="shared" si="10"/>
        <v>105.26315789473684</v>
      </c>
      <c r="AK6" s="3"/>
      <c r="AL6" s="5"/>
      <c r="AM6" s="12">
        <f t="shared" si="11"/>
        <v>1001</v>
      </c>
      <c r="AN6" s="3"/>
      <c r="AO6" s="5"/>
      <c r="AP6" s="12">
        <f t="shared" si="12"/>
        <v>1001</v>
      </c>
      <c r="AQ6" s="3"/>
      <c r="AR6" s="5">
        <v>1</v>
      </c>
      <c r="AS6" s="12">
        <f t="shared" si="13"/>
        <v>55.555555555555557</v>
      </c>
      <c r="AT6" s="3"/>
      <c r="AU6" s="5">
        <v>2</v>
      </c>
      <c r="AV6" s="12">
        <f t="shared" si="14"/>
        <v>153.84615384615384</v>
      </c>
    </row>
    <row r="7" spans="1:48" ht="15.75" x14ac:dyDescent="0.25">
      <c r="A7" s="47">
        <v>4</v>
      </c>
      <c r="B7" s="50">
        <f>SUMPRODUCT(SMALL((I7,L7,O7,R7,U7,X7,AA7,AD7,AG7,AJ7,AM7,AP7,AS7,AV7),ROW($1:$6)))</f>
        <v>1191.2483228272702</v>
      </c>
      <c r="C7" s="7">
        <f t="shared" si="0"/>
        <v>6316.6143358991658</v>
      </c>
      <c r="D7" s="4" t="s">
        <v>52</v>
      </c>
      <c r="E7" s="10" t="s">
        <v>25</v>
      </c>
      <c r="F7" s="36" t="s">
        <v>59</v>
      </c>
      <c r="G7" s="3"/>
      <c r="H7" s="5">
        <v>10</v>
      </c>
      <c r="I7" s="12">
        <f t="shared" si="1"/>
        <v>666.66666666666663</v>
      </c>
      <c r="J7" s="3"/>
      <c r="K7" s="5">
        <v>3</v>
      </c>
      <c r="L7" s="12">
        <f t="shared" si="2"/>
        <v>214.28571428571428</v>
      </c>
      <c r="M7" s="3"/>
      <c r="N7" s="5">
        <v>6</v>
      </c>
      <c r="O7" s="12">
        <f t="shared" si="3"/>
        <v>375</v>
      </c>
      <c r="P7" s="3"/>
      <c r="Q7" s="5">
        <v>5</v>
      </c>
      <c r="R7" s="12">
        <f t="shared" si="4"/>
        <v>185.18518518518519</v>
      </c>
      <c r="S7" s="3"/>
      <c r="T7" s="5">
        <v>2</v>
      </c>
      <c r="U7" s="12">
        <f t="shared" si="5"/>
        <v>74.074074074074076</v>
      </c>
      <c r="V7" s="3"/>
      <c r="W7" s="5">
        <v>2</v>
      </c>
      <c r="X7" s="12">
        <f t="shared" si="6"/>
        <v>181.81818181818181</v>
      </c>
      <c r="Y7" s="3"/>
      <c r="Z7" s="5">
        <v>8</v>
      </c>
      <c r="AA7" s="12">
        <f t="shared" si="7"/>
        <v>615.38461538461536</v>
      </c>
      <c r="AB7" s="3"/>
      <c r="AC7" s="5"/>
      <c r="AD7" s="12">
        <f t="shared" si="8"/>
        <v>1001</v>
      </c>
      <c r="AE7" s="3"/>
      <c r="AF7" s="5">
        <v>8</v>
      </c>
      <c r="AG7" s="12">
        <f t="shared" si="9"/>
        <v>470.58823529411762</v>
      </c>
      <c r="AH7" s="3"/>
      <c r="AI7" s="5">
        <v>5</v>
      </c>
      <c r="AJ7" s="12">
        <f t="shared" si="10"/>
        <v>263.15789473684208</v>
      </c>
      <c r="AK7" s="3"/>
      <c r="AL7" s="5"/>
      <c r="AM7" s="12">
        <f t="shared" si="11"/>
        <v>1001</v>
      </c>
      <c r="AN7" s="3"/>
      <c r="AO7" s="5">
        <v>3</v>
      </c>
      <c r="AP7" s="12">
        <f t="shared" si="12"/>
        <v>272.72727272727275</v>
      </c>
      <c r="AQ7" s="3"/>
      <c r="AR7" s="5">
        <v>11</v>
      </c>
      <c r="AS7" s="12">
        <f t="shared" si="13"/>
        <v>611.11111111111109</v>
      </c>
      <c r="AT7" s="3"/>
      <c r="AU7" s="5">
        <v>5</v>
      </c>
      <c r="AV7" s="12">
        <f t="shared" si="14"/>
        <v>384.61538461538464</v>
      </c>
    </row>
    <row r="8" spans="1:48" ht="15.75" x14ac:dyDescent="0.25">
      <c r="A8" s="47">
        <v>5</v>
      </c>
      <c r="B8" s="50">
        <f>SUMPRODUCT(SMALL((I8,L8,O8,R8,U8,X8,AA8,AD8,AG8,AJ8,AM8,AP8,AS8,AV8),ROW($1:$6)))</f>
        <v>1395.6629885422453</v>
      </c>
      <c r="C8" s="7">
        <f t="shared" si="0"/>
        <v>7732.6175339967913</v>
      </c>
      <c r="D8" s="4" t="s">
        <v>32</v>
      </c>
      <c r="E8" s="10" t="s">
        <v>34</v>
      </c>
      <c r="F8" s="36" t="s">
        <v>2</v>
      </c>
      <c r="G8" s="3"/>
      <c r="H8" s="5">
        <v>9</v>
      </c>
      <c r="I8" s="12">
        <f t="shared" si="1"/>
        <v>600</v>
      </c>
      <c r="J8" s="3"/>
      <c r="K8" s="5">
        <v>7</v>
      </c>
      <c r="L8" s="12">
        <f t="shared" si="2"/>
        <v>500</v>
      </c>
      <c r="M8" s="3"/>
      <c r="N8" s="5">
        <v>11</v>
      </c>
      <c r="O8" s="12">
        <f t="shared" si="3"/>
        <v>687.5</v>
      </c>
      <c r="P8" s="3"/>
      <c r="Q8" s="5"/>
      <c r="R8" s="12">
        <f t="shared" si="4"/>
        <v>1001</v>
      </c>
      <c r="S8" s="3"/>
      <c r="T8" s="5"/>
      <c r="U8" s="12">
        <f t="shared" si="5"/>
        <v>1001</v>
      </c>
      <c r="V8" s="3"/>
      <c r="W8" s="5">
        <v>6</v>
      </c>
      <c r="X8" s="12">
        <f t="shared" si="6"/>
        <v>545.4545454545455</v>
      </c>
      <c r="Y8" s="3"/>
      <c r="Z8" s="5"/>
      <c r="AA8" s="12">
        <f t="shared" si="7"/>
        <v>1001</v>
      </c>
      <c r="AB8" s="3"/>
      <c r="AC8" s="5">
        <v>1</v>
      </c>
      <c r="AD8" s="12">
        <f t="shared" si="8"/>
        <v>76.92307692307692</v>
      </c>
      <c r="AE8" s="3"/>
      <c r="AF8" s="5">
        <v>4</v>
      </c>
      <c r="AG8" s="12">
        <f t="shared" si="9"/>
        <v>235.29411764705881</v>
      </c>
      <c r="AH8" s="3"/>
      <c r="AI8" s="5">
        <v>8</v>
      </c>
      <c r="AJ8" s="12">
        <f t="shared" si="10"/>
        <v>421.05263157894734</v>
      </c>
      <c r="AK8" s="3"/>
      <c r="AL8" s="5">
        <v>2</v>
      </c>
      <c r="AM8" s="12">
        <f t="shared" si="11"/>
        <v>153.84615384615384</v>
      </c>
      <c r="AN8" s="3"/>
      <c r="AO8" s="5"/>
      <c r="AP8" s="12">
        <f t="shared" si="12"/>
        <v>1001</v>
      </c>
      <c r="AQ8" s="3"/>
      <c r="AR8" s="5">
        <v>5</v>
      </c>
      <c r="AS8" s="12">
        <f t="shared" si="13"/>
        <v>277.77777777777777</v>
      </c>
      <c r="AT8" s="3"/>
      <c r="AU8" s="5">
        <v>3</v>
      </c>
      <c r="AV8" s="12">
        <f t="shared" si="14"/>
        <v>230.76923076923077</v>
      </c>
    </row>
    <row r="9" spans="1:48" ht="15.75" x14ac:dyDescent="0.25">
      <c r="A9" s="47">
        <v>6</v>
      </c>
      <c r="B9" s="50">
        <f>SUMPRODUCT(SMALL((I9,L9,O9,R9,U9,X9,AA9,AD9,AG9,AJ9,AM9,AP9,AS9,AV9),ROW($1:$6)))</f>
        <v>1676.8877321508901</v>
      </c>
      <c r="C9" s="7">
        <f t="shared" si="0"/>
        <v>7414.9165878268041</v>
      </c>
      <c r="D9" s="4" t="s">
        <v>0</v>
      </c>
      <c r="E9" s="10" t="s">
        <v>1</v>
      </c>
      <c r="F9" s="36" t="s">
        <v>2</v>
      </c>
      <c r="G9" s="3"/>
      <c r="H9" s="5">
        <v>7</v>
      </c>
      <c r="I9" s="12">
        <f t="shared" si="1"/>
        <v>466.66666666666669</v>
      </c>
      <c r="J9" s="3"/>
      <c r="K9" s="5">
        <v>2</v>
      </c>
      <c r="L9" s="12">
        <f t="shared" si="2"/>
        <v>142.85714285714286</v>
      </c>
      <c r="M9" s="3"/>
      <c r="N9" s="5">
        <v>4</v>
      </c>
      <c r="O9" s="12">
        <f t="shared" si="3"/>
        <v>250</v>
      </c>
      <c r="P9" s="3"/>
      <c r="Q9" s="5">
        <v>18</v>
      </c>
      <c r="R9" s="12">
        <f t="shared" si="4"/>
        <v>666.66666666666663</v>
      </c>
      <c r="S9" s="3"/>
      <c r="T9" s="5">
        <v>13</v>
      </c>
      <c r="U9" s="12">
        <f t="shared" si="5"/>
        <v>481.48148148148147</v>
      </c>
      <c r="V9" s="3"/>
      <c r="W9" s="5">
        <v>8</v>
      </c>
      <c r="X9" s="12">
        <f t="shared" si="6"/>
        <v>727.27272727272725</v>
      </c>
      <c r="Y9" s="3"/>
      <c r="Z9" s="5">
        <v>9</v>
      </c>
      <c r="AA9" s="12">
        <f t="shared" si="7"/>
        <v>692.30769230769226</v>
      </c>
      <c r="AB9" s="3"/>
      <c r="AC9" s="5">
        <v>5</v>
      </c>
      <c r="AD9" s="12">
        <f t="shared" si="8"/>
        <v>384.61538461538464</v>
      </c>
      <c r="AE9" s="3"/>
      <c r="AF9" s="5">
        <v>13</v>
      </c>
      <c r="AG9" s="12">
        <f t="shared" si="9"/>
        <v>764.70588235294122</v>
      </c>
      <c r="AH9" s="3"/>
      <c r="AI9" s="5">
        <v>4</v>
      </c>
      <c r="AJ9" s="12">
        <f t="shared" si="10"/>
        <v>210.52631578947367</v>
      </c>
      <c r="AK9" s="3"/>
      <c r="AL9" s="5">
        <v>11</v>
      </c>
      <c r="AM9" s="12">
        <f t="shared" si="11"/>
        <v>846.15384615384619</v>
      </c>
      <c r="AN9" s="3"/>
      <c r="AO9" s="5">
        <v>7</v>
      </c>
      <c r="AP9" s="12">
        <f t="shared" si="12"/>
        <v>636.36363636363637</v>
      </c>
      <c r="AQ9" s="3"/>
      <c r="AR9" s="5">
        <v>4</v>
      </c>
      <c r="AS9" s="12">
        <f t="shared" si="13"/>
        <v>222.22222222222223</v>
      </c>
      <c r="AT9" s="3"/>
      <c r="AU9" s="5">
        <v>12</v>
      </c>
      <c r="AV9" s="12">
        <f t="shared" si="14"/>
        <v>923.07692307692309</v>
      </c>
    </row>
    <row r="10" spans="1:48" ht="15.75" x14ac:dyDescent="0.25">
      <c r="A10" s="47">
        <v>7</v>
      </c>
      <c r="B10" s="50">
        <f>SUMPRODUCT(SMALL((I10,L10,O10,R10,U10,X10,AA10,AD10,AG10,AJ10,AM10,AP10,AS10,AV10),ROW($1:$6)))</f>
        <v>1969.6420925136094</v>
      </c>
      <c r="C10" s="7">
        <f t="shared" si="0"/>
        <v>8607.7255275970456</v>
      </c>
      <c r="D10" s="4" t="s">
        <v>11</v>
      </c>
      <c r="E10" s="10" t="s">
        <v>5</v>
      </c>
      <c r="F10" s="36" t="s">
        <v>6</v>
      </c>
      <c r="G10" s="3"/>
      <c r="H10" s="5">
        <v>13</v>
      </c>
      <c r="I10" s="12">
        <f t="shared" si="1"/>
        <v>866.66666666666663</v>
      </c>
      <c r="J10" s="3"/>
      <c r="K10" s="5">
        <v>10</v>
      </c>
      <c r="L10" s="12">
        <f t="shared" si="2"/>
        <v>714.28571428571433</v>
      </c>
      <c r="M10" s="3"/>
      <c r="N10" s="5">
        <v>7</v>
      </c>
      <c r="O10" s="12">
        <f t="shared" si="3"/>
        <v>437.5</v>
      </c>
      <c r="P10" s="3"/>
      <c r="Q10" s="5">
        <v>16</v>
      </c>
      <c r="R10" s="12">
        <f t="shared" si="4"/>
        <v>592.59259259259261</v>
      </c>
      <c r="S10" s="3"/>
      <c r="T10" s="5">
        <v>3</v>
      </c>
      <c r="U10" s="12">
        <f t="shared" si="5"/>
        <v>111.11111111111111</v>
      </c>
      <c r="V10" s="3"/>
      <c r="W10" s="5"/>
      <c r="X10" s="12">
        <f t="shared" si="6"/>
        <v>1001</v>
      </c>
      <c r="Y10" s="3"/>
      <c r="Z10" s="5">
        <v>11</v>
      </c>
      <c r="AA10" s="12">
        <f t="shared" si="7"/>
        <v>846.15384615384619</v>
      </c>
      <c r="AB10" s="3"/>
      <c r="AC10" s="5">
        <v>3</v>
      </c>
      <c r="AD10" s="12">
        <f t="shared" si="8"/>
        <v>230.76923076923077</v>
      </c>
      <c r="AE10" s="3"/>
      <c r="AF10" s="5">
        <v>6</v>
      </c>
      <c r="AG10" s="12">
        <f t="shared" si="9"/>
        <v>352.94117647058823</v>
      </c>
      <c r="AH10" s="3"/>
      <c r="AI10" s="5">
        <v>9</v>
      </c>
      <c r="AJ10" s="12">
        <f t="shared" si="10"/>
        <v>473.68421052631578</v>
      </c>
      <c r="AK10" s="3"/>
      <c r="AL10" s="5">
        <v>8</v>
      </c>
      <c r="AM10" s="12">
        <f t="shared" si="11"/>
        <v>615.38461538461536</v>
      </c>
      <c r="AN10" s="3"/>
      <c r="AO10" s="5">
        <v>4</v>
      </c>
      <c r="AP10" s="12">
        <f t="shared" si="12"/>
        <v>363.63636363636363</v>
      </c>
      <c r="AQ10" s="3"/>
      <c r="AR10" s="5"/>
      <c r="AS10" s="12">
        <f t="shared" si="13"/>
        <v>1001</v>
      </c>
      <c r="AT10" s="3"/>
      <c r="AU10" s="5"/>
      <c r="AV10" s="12">
        <f t="shared" si="14"/>
        <v>1001</v>
      </c>
    </row>
    <row r="11" spans="1:48" ht="15.75" x14ac:dyDescent="0.25">
      <c r="A11" s="47">
        <v>8</v>
      </c>
      <c r="B11" s="50">
        <f>SUMPRODUCT(SMALL((I11,L11,O11,R11,U11,X11,AA11,AD11,AG11,AJ11,AM11,AP11,AS11,AV11),ROW($1:$6)))</f>
        <v>2066.822066822067</v>
      </c>
      <c r="C11" s="7">
        <f t="shared" si="0"/>
        <v>8894.6223764195911</v>
      </c>
      <c r="D11" s="4" t="s">
        <v>62</v>
      </c>
      <c r="E11" s="10" t="s">
        <v>33</v>
      </c>
      <c r="F11" s="36" t="s">
        <v>65</v>
      </c>
      <c r="G11" s="3"/>
      <c r="H11" s="5">
        <v>12</v>
      </c>
      <c r="I11" s="12">
        <f t="shared" si="1"/>
        <v>800</v>
      </c>
      <c r="J11" s="3"/>
      <c r="K11" s="5"/>
      <c r="L11" s="12">
        <f t="shared" si="2"/>
        <v>1001</v>
      </c>
      <c r="M11" s="3"/>
      <c r="N11" s="5">
        <v>9</v>
      </c>
      <c r="O11" s="12">
        <f t="shared" si="3"/>
        <v>562.5</v>
      </c>
      <c r="P11" s="3"/>
      <c r="Q11" s="5"/>
      <c r="R11" s="12">
        <f t="shared" si="4"/>
        <v>1001</v>
      </c>
      <c r="S11" s="3"/>
      <c r="T11" s="5"/>
      <c r="U11" s="12">
        <f t="shared" si="5"/>
        <v>1001</v>
      </c>
      <c r="V11" s="3"/>
      <c r="W11" s="5"/>
      <c r="X11" s="12">
        <f t="shared" si="6"/>
        <v>1001</v>
      </c>
      <c r="Y11" s="3"/>
      <c r="Z11" s="5">
        <v>6</v>
      </c>
      <c r="AA11" s="12">
        <f t="shared" si="7"/>
        <v>461.53846153846155</v>
      </c>
      <c r="AB11" s="3"/>
      <c r="AC11" s="5">
        <v>6</v>
      </c>
      <c r="AD11" s="12">
        <f t="shared" si="8"/>
        <v>461.53846153846155</v>
      </c>
      <c r="AE11" s="3"/>
      <c r="AF11" s="5">
        <v>15</v>
      </c>
      <c r="AG11" s="12">
        <f t="shared" si="9"/>
        <v>882.35294117647061</v>
      </c>
      <c r="AH11" s="3"/>
      <c r="AI11" s="5">
        <v>11</v>
      </c>
      <c r="AJ11" s="12">
        <f t="shared" si="10"/>
        <v>578.9473684210526</v>
      </c>
      <c r="AK11" s="3"/>
      <c r="AL11" s="5">
        <v>1</v>
      </c>
      <c r="AM11" s="12">
        <f t="shared" si="11"/>
        <v>76.92307692307692</v>
      </c>
      <c r="AN11" s="3"/>
      <c r="AO11" s="5">
        <v>6</v>
      </c>
      <c r="AP11" s="12">
        <f t="shared" si="12"/>
        <v>545.4545454545455</v>
      </c>
      <c r="AQ11" s="3"/>
      <c r="AR11" s="5">
        <v>8</v>
      </c>
      <c r="AS11" s="12">
        <f t="shared" si="13"/>
        <v>444.44444444444446</v>
      </c>
      <c r="AT11" s="3"/>
      <c r="AU11" s="5">
        <v>1</v>
      </c>
      <c r="AV11" s="12">
        <f t="shared" si="14"/>
        <v>76.92307692307692</v>
      </c>
    </row>
    <row r="12" spans="1:48" ht="15.75" x14ac:dyDescent="0.25">
      <c r="A12" s="47">
        <v>9</v>
      </c>
      <c r="B12" s="50">
        <f>SUMPRODUCT(SMALL((I12,L12,O12,R12,U12,X12,AA12,AD12,AG12,AJ12,AM12,AP12,AS12,AV12),ROW($1:$6)))</f>
        <v>2303.6305742188097</v>
      </c>
      <c r="C12" s="7">
        <f t="shared" si="0"/>
        <v>9124.1043762452446</v>
      </c>
      <c r="D12" s="4" t="s">
        <v>3</v>
      </c>
      <c r="E12" s="10" t="s">
        <v>4</v>
      </c>
      <c r="F12" s="36" t="s">
        <v>6</v>
      </c>
      <c r="G12" s="3"/>
      <c r="H12" s="5">
        <v>8</v>
      </c>
      <c r="I12" s="12">
        <f t="shared" si="1"/>
        <v>533.33333333333337</v>
      </c>
      <c r="J12" s="3"/>
      <c r="K12" s="5">
        <v>9</v>
      </c>
      <c r="L12" s="12">
        <f t="shared" si="2"/>
        <v>642.85714285714289</v>
      </c>
      <c r="M12" s="3"/>
      <c r="N12" s="5">
        <v>15</v>
      </c>
      <c r="O12" s="12">
        <f t="shared" si="3"/>
        <v>937.5</v>
      </c>
      <c r="P12" s="3"/>
      <c r="Q12" s="5">
        <v>25</v>
      </c>
      <c r="R12" s="12">
        <f t="shared" si="4"/>
        <v>925.92592592592598</v>
      </c>
      <c r="S12" s="3"/>
      <c r="T12" s="5">
        <v>16</v>
      </c>
      <c r="U12" s="12">
        <f t="shared" si="5"/>
        <v>592.59259259259261</v>
      </c>
      <c r="V12" s="3"/>
      <c r="W12" s="5">
        <v>3</v>
      </c>
      <c r="X12" s="12">
        <f t="shared" si="6"/>
        <v>272.72727272727275</v>
      </c>
      <c r="Y12" s="3"/>
      <c r="Z12" s="5">
        <v>4</v>
      </c>
      <c r="AA12" s="12">
        <f t="shared" si="7"/>
        <v>307.69230769230768</v>
      </c>
      <c r="AB12" s="3"/>
      <c r="AC12" s="5">
        <v>9</v>
      </c>
      <c r="AD12" s="12">
        <f t="shared" si="8"/>
        <v>692.30769230769226</v>
      </c>
      <c r="AE12" s="3"/>
      <c r="AF12" s="5">
        <v>1</v>
      </c>
      <c r="AG12" s="12">
        <f t="shared" si="9"/>
        <v>58.823529411764703</v>
      </c>
      <c r="AH12" s="3"/>
      <c r="AI12" s="5">
        <v>16</v>
      </c>
      <c r="AJ12" s="12">
        <f t="shared" si="10"/>
        <v>842.10526315789468</v>
      </c>
      <c r="AK12" s="3"/>
      <c r="AL12" s="5"/>
      <c r="AM12" s="12">
        <f t="shared" si="11"/>
        <v>1001</v>
      </c>
      <c r="AN12" s="3"/>
      <c r="AO12" s="5"/>
      <c r="AP12" s="12">
        <f t="shared" si="12"/>
        <v>1001</v>
      </c>
      <c r="AQ12" s="3"/>
      <c r="AR12" s="5">
        <v>14</v>
      </c>
      <c r="AS12" s="12">
        <f t="shared" si="13"/>
        <v>777.77777777777783</v>
      </c>
      <c r="AT12" s="3"/>
      <c r="AU12" s="5">
        <v>7</v>
      </c>
      <c r="AV12" s="12">
        <f t="shared" si="14"/>
        <v>538.46153846153845</v>
      </c>
    </row>
    <row r="13" spans="1:48" ht="15.75" x14ac:dyDescent="0.25">
      <c r="A13" s="47">
        <v>10</v>
      </c>
      <c r="B13" s="50">
        <f>SUMPRODUCT(SMALL((I13,L13,O13,R13,U13,X13,AA13,AD13,AG13,AJ13,AM13,AP13,AS13,AV13),ROW($1:$6)))</f>
        <v>2449.7737556561087</v>
      </c>
      <c r="C13" s="7">
        <f t="shared" si="0"/>
        <v>9613.2448634956381</v>
      </c>
      <c r="D13" s="4" t="s">
        <v>51</v>
      </c>
      <c r="E13" s="10" t="s">
        <v>4</v>
      </c>
      <c r="F13" s="36" t="s">
        <v>59</v>
      </c>
      <c r="G13" s="3"/>
      <c r="H13" s="5">
        <v>6</v>
      </c>
      <c r="I13" s="12">
        <f t="shared" si="1"/>
        <v>400</v>
      </c>
      <c r="J13" s="3"/>
      <c r="K13" s="5">
        <v>14</v>
      </c>
      <c r="L13" s="12">
        <f t="shared" si="2"/>
        <v>1000</v>
      </c>
      <c r="M13" s="3"/>
      <c r="N13" s="5"/>
      <c r="O13" s="12">
        <f t="shared" si="3"/>
        <v>1001</v>
      </c>
      <c r="P13" s="3"/>
      <c r="Q13" s="5">
        <v>1</v>
      </c>
      <c r="R13" s="12">
        <f t="shared" si="4"/>
        <v>37.037037037037038</v>
      </c>
      <c r="S13" s="3"/>
      <c r="T13" s="5">
        <v>8</v>
      </c>
      <c r="U13" s="12">
        <f t="shared" si="5"/>
        <v>296.2962962962963</v>
      </c>
      <c r="V13" s="3"/>
      <c r="W13" s="5"/>
      <c r="X13" s="12">
        <f t="shared" si="6"/>
        <v>1001</v>
      </c>
      <c r="Y13" s="3"/>
      <c r="Z13" s="5"/>
      <c r="AA13" s="12">
        <f t="shared" si="7"/>
        <v>1001</v>
      </c>
      <c r="AB13" s="3"/>
      <c r="AC13" s="5">
        <v>10</v>
      </c>
      <c r="AD13" s="12">
        <f t="shared" si="8"/>
        <v>769.23076923076928</v>
      </c>
      <c r="AE13" s="3"/>
      <c r="AF13" s="5">
        <v>10</v>
      </c>
      <c r="AG13" s="12">
        <f t="shared" si="9"/>
        <v>588.23529411764707</v>
      </c>
      <c r="AH13" s="3"/>
      <c r="AI13" s="5">
        <v>17</v>
      </c>
      <c r="AJ13" s="12">
        <f t="shared" si="10"/>
        <v>894.73684210526312</v>
      </c>
      <c r="AK13" s="3"/>
      <c r="AL13" s="5">
        <v>6</v>
      </c>
      <c r="AM13" s="12">
        <f t="shared" si="11"/>
        <v>461.53846153846155</v>
      </c>
      <c r="AN13" s="3"/>
      <c r="AO13" s="5">
        <v>8</v>
      </c>
      <c r="AP13" s="12">
        <f t="shared" si="12"/>
        <v>727.27272727272725</v>
      </c>
      <c r="AQ13" s="3"/>
      <c r="AR13" s="5">
        <v>12</v>
      </c>
      <c r="AS13" s="12">
        <f t="shared" si="13"/>
        <v>666.66666666666663</v>
      </c>
      <c r="AT13" s="3"/>
      <c r="AU13" s="5">
        <v>10</v>
      </c>
      <c r="AV13" s="12">
        <f t="shared" si="14"/>
        <v>769.23076923076928</v>
      </c>
    </row>
    <row r="14" spans="1:48" ht="15.75" x14ac:dyDescent="0.25">
      <c r="A14" s="47">
        <v>11</v>
      </c>
      <c r="B14" s="50">
        <f>SUMPRODUCT(SMALL((I14,L14,O14,R14,U14,X14,AA14,AD14,AG14,AJ14,AM14,AP14,AS14,AV14),ROW($1:$6)))</f>
        <v>2948.6793907846541</v>
      </c>
      <c r="C14" s="7">
        <f t="shared" si="0"/>
        <v>10954.679390784653</v>
      </c>
      <c r="D14" s="4" t="s">
        <v>63</v>
      </c>
      <c r="E14" s="10" t="s">
        <v>64</v>
      </c>
      <c r="F14" s="36" t="s">
        <v>65</v>
      </c>
      <c r="G14" s="3"/>
      <c r="H14" s="5">
        <v>1</v>
      </c>
      <c r="I14" s="12">
        <f t="shared" si="1"/>
        <v>66.666666666666671</v>
      </c>
      <c r="J14" s="3"/>
      <c r="K14" s="5">
        <v>6</v>
      </c>
      <c r="L14" s="12">
        <f t="shared" si="2"/>
        <v>428.57142857142856</v>
      </c>
      <c r="M14" s="3"/>
      <c r="N14" s="5">
        <v>16</v>
      </c>
      <c r="O14" s="12">
        <f t="shared" si="3"/>
        <v>1000</v>
      </c>
      <c r="P14" s="3"/>
      <c r="Q14" s="5"/>
      <c r="R14" s="12">
        <f t="shared" si="4"/>
        <v>1001</v>
      </c>
      <c r="S14" s="3"/>
      <c r="T14" s="5"/>
      <c r="U14" s="12">
        <f t="shared" si="5"/>
        <v>1001</v>
      </c>
      <c r="V14" s="3"/>
      <c r="W14" s="5"/>
      <c r="X14" s="12">
        <f t="shared" si="6"/>
        <v>1001</v>
      </c>
      <c r="Y14" s="3"/>
      <c r="Z14" s="5">
        <v>5</v>
      </c>
      <c r="AA14" s="12">
        <f t="shared" si="7"/>
        <v>384.61538461538464</v>
      </c>
      <c r="AB14" s="3"/>
      <c r="AC14" s="5"/>
      <c r="AD14" s="12">
        <f t="shared" si="8"/>
        <v>1001</v>
      </c>
      <c r="AE14" s="3"/>
      <c r="AF14" s="5"/>
      <c r="AG14" s="12">
        <f t="shared" si="9"/>
        <v>1001</v>
      </c>
      <c r="AH14" s="3"/>
      <c r="AI14" s="5">
        <v>13</v>
      </c>
      <c r="AJ14" s="12">
        <f t="shared" si="10"/>
        <v>684.21052631578948</v>
      </c>
      <c r="AK14" s="3"/>
      <c r="AL14" s="5">
        <v>7</v>
      </c>
      <c r="AM14" s="12">
        <f t="shared" si="11"/>
        <v>538.46153846153845</v>
      </c>
      <c r="AN14" s="3"/>
      <c r="AO14" s="5"/>
      <c r="AP14" s="12">
        <f t="shared" si="12"/>
        <v>1001</v>
      </c>
      <c r="AQ14" s="3"/>
      <c r="AR14" s="5">
        <v>18</v>
      </c>
      <c r="AS14" s="12">
        <f t="shared" si="13"/>
        <v>1000</v>
      </c>
      <c r="AT14" s="3"/>
      <c r="AU14" s="5">
        <v>11</v>
      </c>
      <c r="AV14" s="12">
        <f t="shared" si="14"/>
        <v>846.15384615384619</v>
      </c>
    </row>
    <row r="15" spans="1:48" ht="15.75" x14ac:dyDescent="0.25">
      <c r="A15" s="47">
        <v>12</v>
      </c>
      <c r="B15" s="50">
        <f>SUMPRODUCT(SMALL((I15,L15,O15,R15,U15,X15,AA15,AD15,AG15,AJ15,AM15,AP15,AS15,AV15),ROW($1:$6)))</f>
        <v>3445.1940216646099</v>
      </c>
      <c r="C15" s="7">
        <f t="shared" si="0"/>
        <v>11452.194021664609</v>
      </c>
      <c r="D15" s="4" t="s">
        <v>38</v>
      </c>
      <c r="E15" s="10" t="s">
        <v>39</v>
      </c>
      <c r="F15" s="36" t="s">
        <v>50</v>
      </c>
      <c r="G15" s="3"/>
      <c r="H15" s="5">
        <v>4</v>
      </c>
      <c r="I15" s="12">
        <f t="shared" si="1"/>
        <v>266.66666666666669</v>
      </c>
      <c r="J15" s="3"/>
      <c r="K15" s="5"/>
      <c r="L15" s="12">
        <f t="shared" si="2"/>
        <v>1001</v>
      </c>
      <c r="M15" s="3"/>
      <c r="N15" s="5"/>
      <c r="O15" s="12">
        <f t="shared" si="3"/>
        <v>1001</v>
      </c>
      <c r="P15" s="3"/>
      <c r="Q15" s="5"/>
      <c r="R15" s="12">
        <f t="shared" si="4"/>
        <v>1001</v>
      </c>
      <c r="S15" s="3"/>
      <c r="T15" s="5"/>
      <c r="U15" s="12">
        <f t="shared" si="5"/>
        <v>1001</v>
      </c>
      <c r="V15" s="3"/>
      <c r="W15" s="5"/>
      <c r="X15" s="12">
        <f t="shared" si="6"/>
        <v>1001</v>
      </c>
      <c r="Y15" s="3"/>
      <c r="Z15" s="5">
        <v>10</v>
      </c>
      <c r="AA15" s="12">
        <f t="shared" si="7"/>
        <v>769.23076923076928</v>
      </c>
      <c r="AB15" s="3"/>
      <c r="AC15" s="5">
        <v>8</v>
      </c>
      <c r="AD15" s="12">
        <f t="shared" si="8"/>
        <v>615.38461538461536</v>
      </c>
      <c r="AE15" s="3"/>
      <c r="AF15" s="5">
        <v>11</v>
      </c>
      <c r="AG15" s="12">
        <f t="shared" si="9"/>
        <v>647.05882352941171</v>
      </c>
      <c r="AH15" s="3"/>
      <c r="AI15" s="5"/>
      <c r="AJ15" s="12">
        <f t="shared" si="10"/>
        <v>1001</v>
      </c>
      <c r="AK15" s="3"/>
      <c r="AL15" s="5">
        <v>9</v>
      </c>
      <c r="AM15" s="12">
        <f t="shared" si="11"/>
        <v>692.30769230769226</v>
      </c>
      <c r="AN15" s="3"/>
      <c r="AO15" s="5">
        <v>5</v>
      </c>
      <c r="AP15" s="12">
        <f t="shared" si="12"/>
        <v>454.54545454545456</v>
      </c>
      <c r="AQ15" s="3"/>
      <c r="AR15" s="5"/>
      <c r="AS15" s="12">
        <f t="shared" si="13"/>
        <v>1001</v>
      </c>
      <c r="AT15" s="3"/>
      <c r="AU15" s="5">
        <v>13</v>
      </c>
      <c r="AV15" s="12">
        <f t="shared" si="14"/>
        <v>1000</v>
      </c>
    </row>
    <row r="16" spans="1:48" ht="15.75" x14ac:dyDescent="0.25">
      <c r="A16" s="47">
        <v>13</v>
      </c>
      <c r="B16" s="50">
        <f>SUMPRODUCT(SMALL((I16,L16,O16,R16,U16,X16,AA16,AD16,AG16,AJ16,AM16,AP16,AS16,AV16),ROW($1:$6)))</f>
        <v>3737.2018533009245</v>
      </c>
      <c r="C16" s="7">
        <f t="shared" si="0"/>
        <v>11380.703018802091</v>
      </c>
      <c r="D16" s="4" t="s">
        <v>11</v>
      </c>
      <c r="E16" s="10" t="s">
        <v>88</v>
      </c>
      <c r="F16" s="36" t="s">
        <v>6</v>
      </c>
      <c r="G16" s="3"/>
      <c r="H16" s="5">
        <v>14</v>
      </c>
      <c r="I16" s="12">
        <f t="shared" si="1"/>
        <v>933.33333333333337</v>
      </c>
      <c r="J16" s="3"/>
      <c r="K16" s="5">
        <v>11</v>
      </c>
      <c r="L16" s="12">
        <f t="shared" si="2"/>
        <v>785.71428571428567</v>
      </c>
      <c r="M16" s="3"/>
      <c r="N16" s="5">
        <v>14</v>
      </c>
      <c r="O16" s="12">
        <f t="shared" si="3"/>
        <v>875</v>
      </c>
      <c r="P16" s="3"/>
      <c r="Q16" s="5">
        <v>20</v>
      </c>
      <c r="R16" s="12">
        <f t="shared" si="4"/>
        <v>740.74074074074076</v>
      </c>
      <c r="S16" s="3"/>
      <c r="T16" s="5">
        <v>23</v>
      </c>
      <c r="U16" s="12">
        <f t="shared" si="5"/>
        <v>851.85185185185185</v>
      </c>
      <c r="V16" s="3"/>
      <c r="W16" s="5">
        <v>10</v>
      </c>
      <c r="X16" s="12">
        <f t="shared" si="6"/>
        <v>909.09090909090912</v>
      </c>
      <c r="Y16" s="3"/>
      <c r="Z16" s="5">
        <v>12</v>
      </c>
      <c r="AA16" s="12">
        <f t="shared" si="7"/>
        <v>923.07692307692309</v>
      </c>
      <c r="AB16" s="3"/>
      <c r="AC16" s="5">
        <v>7</v>
      </c>
      <c r="AD16" s="12">
        <f t="shared" si="8"/>
        <v>538.46153846153845</v>
      </c>
      <c r="AE16" s="3"/>
      <c r="AF16" s="5">
        <v>5</v>
      </c>
      <c r="AG16" s="12">
        <f t="shared" si="9"/>
        <v>294.11764705882354</v>
      </c>
      <c r="AH16" s="3"/>
      <c r="AI16" s="5">
        <v>10</v>
      </c>
      <c r="AJ16" s="12">
        <f t="shared" si="10"/>
        <v>526.31578947368416</v>
      </c>
      <c r="AK16" s="3"/>
      <c r="AL16" s="5"/>
      <c r="AM16" s="12">
        <f t="shared" si="11"/>
        <v>1001</v>
      </c>
      <c r="AN16" s="3"/>
      <c r="AO16" s="5">
        <v>11</v>
      </c>
      <c r="AP16" s="12">
        <f t="shared" si="12"/>
        <v>1000</v>
      </c>
      <c r="AQ16" s="3"/>
      <c r="AR16" s="5"/>
      <c r="AS16" s="12">
        <f t="shared" si="13"/>
        <v>1001</v>
      </c>
      <c r="AT16" s="3"/>
      <c r="AU16" s="5"/>
      <c r="AV16" s="12">
        <f t="shared" si="14"/>
        <v>1001</v>
      </c>
    </row>
    <row r="17" spans="1:48" ht="15.75" x14ac:dyDescent="0.25">
      <c r="A17" s="47">
        <v>14</v>
      </c>
      <c r="B17" s="50">
        <f>SUMPRODUCT(SMALL((I17,L17,O17,R17,U17,X17,AA17,AD17,AG17,AJ17,AM17,AP17,AS17,AV17),ROW($1:$6)))</f>
        <v>3885.3733011627751</v>
      </c>
      <c r="C17" s="7">
        <f t="shared" si="0"/>
        <v>11621.567033356509</v>
      </c>
      <c r="D17" s="4" t="s">
        <v>36</v>
      </c>
      <c r="E17" s="10" t="s">
        <v>37</v>
      </c>
      <c r="F17" s="36" t="s">
        <v>50</v>
      </c>
      <c r="G17" s="3"/>
      <c r="H17" s="5">
        <v>11</v>
      </c>
      <c r="I17" s="12">
        <f t="shared" si="1"/>
        <v>733.33333333333337</v>
      </c>
      <c r="J17" s="3"/>
      <c r="K17" s="5"/>
      <c r="L17" s="12">
        <f t="shared" si="2"/>
        <v>1001</v>
      </c>
      <c r="M17" s="3"/>
      <c r="N17" s="5"/>
      <c r="O17" s="12">
        <f t="shared" si="3"/>
        <v>1001</v>
      </c>
      <c r="P17" s="3"/>
      <c r="Q17" s="5">
        <v>11</v>
      </c>
      <c r="R17" s="12">
        <f t="shared" si="4"/>
        <v>407.40740740740739</v>
      </c>
      <c r="S17" s="3"/>
      <c r="T17" s="5">
        <v>26</v>
      </c>
      <c r="U17" s="12">
        <f t="shared" si="5"/>
        <v>962.96296296296293</v>
      </c>
      <c r="V17" s="3"/>
      <c r="W17" s="5"/>
      <c r="X17" s="12">
        <f t="shared" si="6"/>
        <v>1001</v>
      </c>
      <c r="Y17" s="3"/>
      <c r="Z17" s="5"/>
      <c r="AA17" s="12">
        <f t="shared" si="7"/>
        <v>1001</v>
      </c>
      <c r="AB17" s="3"/>
      <c r="AC17" s="5">
        <v>11</v>
      </c>
      <c r="AD17" s="12">
        <f t="shared" si="8"/>
        <v>846.15384615384619</v>
      </c>
      <c r="AE17" s="3"/>
      <c r="AF17" s="5">
        <v>17</v>
      </c>
      <c r="AG17" s="12">
        <f t="shared" si="9"/>
        <v>1000</v>
      </c>
      <c r="AH17" s="3"/>
      <c r="AI17" s="5">
        <v>12</v>
      </c>
      <c r="AJ17" s="12">
        <f t="shared" si="10"/>
        <v>631.57894736842104</v>
      </c>
      <c r="AK17" s="3"/>
      <c r="AL17" s="5">
        <v>12</v>
      </c>
      <c r="AM17" s="12">
        <f t="shared" si="11"/>
        <v>923.07692307692309</v>
      </c>
      <c r="AN17" s="3"/>
      <c r="AO17" s="5">
        <v>9</v>
      </c>
      <c r="AP17" s="12">
        <f t="shared" si="12"/>
        <v>818.18181818181813</v>
      </c>
      <c r="AQ17" s="3"/>
      <c r="AR17" s="5">
        <v>15</v>
      </c>
      <c r="AS17" s="12">
        <f t="shared" si="13"/>
        <v>833.33333333333337</v>
      </c>
      <c r="AT17" s="3"/>
      <c r="AU17" s="5">
        <v>6</v>
      </c>
      <c r="AV17" s="12">
        <f t="shared" si="14"/>
        <v>461.53846153846155</v>
      </c>
    </row>
    <row r="18" spans="1:48" ht="15.75" x14ac:dyDescent="0.25">
      <c r="A18" s="47">
        <v>15</v>
      </c>
      <c r="B18" s="50">
        <f>SUMPRODUCT(SMALL((I18,L18,O18,R18,U18,X18,AA18,AD18,AG18,AJ18,AM18,AP18,AS18,AV18),ROW($1:$6)))</f>
        <v>4118.5681583638234</v>
      </c>
      <c r="C18" s="7">
        <f t="shared" si="0"/>
        <v>12126.568158363823</v>
      </c>
      <c r="D18" s="4" t="s">
        <v>89</v>
      </c>
      <c r="E18" s="10" t="s">
        <v>1</v>
      </c>
      <c r="F18" s="36" t="s">
        <v>6</v>
      </c>
      <c r="G18" s="3"/>
      <c r="H18" s="5"/>
      <c r="I18" s="12">
        <f t="shared" si="1"/>
        <v>1001</v>
      </c>
      <c r="J18" s="3"/>
      <c r="K18" s="5"/>
      <c r="L18" s="12">
        <f t="shared" si="2"/>
        <v>1001</v>
      </c>
      <c r="M18" s="3"/>
      <c r="N18" s="5"/>
      <c r="O18" s="12">
        <f t="shared" si="3"/>
        <v>1001</v>
      </c>
      <c r="P18" s="3"/>
      <c r="Q18" s="5"/>
      <c r="R18" s="12">
        <f t="shared" si="4"/>
        <v>1001</v>
      </c>
      <c r="S18" s="3"/>
      <c r="T18" s="5"/>
      <c r="U18" s="12">
        <f t="shared" si="5"/>
        <v>1001</v>
      </c>
      <c r="V18" s="3"/>
      <c r="W18" s="5">
        <v>5</v>
      </c>
      <c r="X18" s="12">
        <f t="shared" si="6"/>
        <v>454.54545454545456</v>
      </c>
      <c r="Y18" s="3"/>
      <c r="Z18" s="5"/>
      <c r="AA18" s="12">
        <f t="shared" si="7"/>
        <v>1001</v>
      </c>
      <c r="AB18" s="3"/>
      <c r="AC18" s="5"/>
      <c r="AD18" s="12">
        <f t="shared" si="8"/>
        <v>1001</v>
      </c>
      <c r="AE18" s="3"/>
      <c r="AF18" s="5">
        <v>12</v>
      </c>
      <c r="AG18" s="12">
        <f t="shared" si="9"/>
        <v>705.88235294117646</v>
      </c>
      <c r="AH18" s="3"/>
      <c r="AI18" s="5">
        <v>15</v>
      </c>
      <c r="AJ18" s="12">
        <f t="shared" si="10"/>
        <v>789.47368421052636</v>
      </c>
      <c r="AK18" s="3"/>
      <c r="AL18" s="5"/>
      <c r="AM18" s="12">
        <f t="shared" si="11"/>
        <v>1001</v>
      </c>
      <c r="AN18" s="3"/>
      <c r="AO18" s="5"/>
      <c r="AP18" s="12">
        <f t="shared" si="12"/>
        <v>1001</v>
      </c>
      <c r="AQ18" s="3"/>
      <c r="AR18" s="5">
        <v>3</v>
      </c>
      <c r="AS18" s="12">
        <f t="shared" si="13"/>
        <v>166.66666666666666</v>
      </c>
      <c r="AT18" s="3"/>
      <c r="AU18" s="5"/>
      <c r="AV18" s="12">
        <f t="shared" si="14"/>
        <v>1001</v>
      </c>
    </row>
    <row r="19" spans="1:48" ht="15.75" x14ac:dyDescent="0.25">
      <c r="A19" s="47">
        <v>16</v>
      </c>
      <c r="B19" s="50">
        <f>SUMPRODUCT(SMALL((I19,L19,O19,R19,U19,X19,AA19,AD19,AG19,AJ19,AM19,AP19,AS19,AV19),ROW($1:$6)))</f>
        <v>4122.3703703703704</v>
      </c>
      <c r="C19" s="7">
        <f t="shared" si="0"/>
        <v>12130.37037037037</v>
      </c>
      <c r="D19" s="4" t="s">
        <v>22</v>
      </c>
      <c r="E19" s="10" t="s">
        <v>23</v>
      </c>
      <c r="F19" s="37" t="s">
        <v>15</v>
      </c>
      <c r="G19" s="3"/>
      <c r="H19" s="5"/>
      <c r="I19" s="12">
        <f t="shared" si="1"/>
        <v>1001</v>
      </c>
      <c r="J19" s="3"/>
      <c r="K19" s="5"/>
      <c r="L19" s="12">
        <f t="shared" si="2"/>
        <v>1001</v>
      </c>
      <c r="M19" s="3"/>
      <c r="N19" s="5">
        <v>12</v>
      </c>
      <c r="O19" s="12">
        <f t="shared" si="3"/>
        <v>750</v>
      </c>
      <c r="P19" s="3"/>
      <c r="Q19" s="5">
        <v>8</v>
      </c>
      <c r="R19" s="12">
        <f t="shared" si="4"/>
        <v>296.2962962962963</v>
      </c>
      <c r="S19" s="3"/>
      <c r="T19" s="5">
        <v>5</v>
      </c>
      <c r="U19" s="12">
        <f t="shared" si="5"/>
        <v>185.18518518518519</v>
      </c>
      <c r="V19" s="3"/>
      <c r="W19" s="5"/>
      <c r="X19" s="12">
        <f t="shared" si="6"/>
        <v>1001</v>
      </c>
      <c r="Y19" s="3"/>
      <c r="Z19" s="5"/>
      <c r="AA19" s="12">
        <f t="shared" si="7"/>
        <v>1001</v>
      </c>
      <c r="AB19" s="3"/>
      <c r="AC19" s="5"/>
      <c r="AD19" s="12">
        <f t="shared" si="8"/>
        <v>1001</v>
      </c>
      <c r="AE19" s="3"/>
      <c r="AF19" s="5"/>
      <c r="AG19" s="12">
        <f t="shared" si="9"/>
        <v>1001</v>
      </c>
      <c r="AH19" s="3"/>
      <c r="AI19" s="5"/>
      <c r="AJ19" s="12">
        <f t="shared" si="10"/>
        <v>1001</v>
      </c>
      <c r="AK19" s="3"/>
      <c r="AL19" s="5"/>
      <c r="AM19" s="12">
        <f t="shared" si="11"/>
        <v>1001</v>
      </c>
      <c r="AN19" s="3"/>
      <c r="AO19" s="5"/>
      <c r="AP19" s="12">
        <f t="shared" si="12"/>
        <v>1001</v>
      </c>
      <c r="AQ19" s="3"/>
      <c r="AR19" s="5">
        <v>16</v>
      </c>
      <c r="AS19" s="12">
        <f t="shared" si="13"/>
        <v>888.88888888888891</v>
      </c>
      <c r="AT19" s="3"/>
      <c r="AU19" s="5"/>
      <c r="AV19" s="12">
        <f t="shared" si="14"/>
        <v>1001</v>
      </c>
    </row>
    <row r="20" spans="1:48" ht="15.75" x14ac:dyDescent="0.25">
      <c r="A20" s="47">
        <v>17</v>
      </c>
      <c r="B20" s="50">
        <f>SUMPRODUCT(SMALL((I20,L20,O20,R20,U20,X20,AA20,AD20,AG20,AJ20,AM20,AP20,AS20,AV20),ROW($1:$6)))</f>
        <v>4160.894736842105</v>
      </c>
      <c r="C20" s="7">
        <f t="shared" si="0"/>
        <v>12168.894736842105</v>
      </c>
      <c r="D20" s="4" t="s">
        <v>87</v>
      </c>
      <c r="E20" s="10" t="s">
        <v>5</v>
      </c>
      <c r="F20" s="36" t="s">
        <v>6</v>
      </c>
      <c r="G20" s="3"/>
      <c r="H20" s="5"/>
      <c r="I20" s="12">
        <f t="shared" si="1"/>
        <v>1001</v>
      </c>
      <c r="J20" s="3"/>
      <c r="K20" s="5"/>
      <c r="L20" s="12">
        <f t="shared" si="2"/>
        <v>1001</v>
      </c>
      <c r="M20" s="3"/>
      <c r="N20" s="5"/>
      <c r="O20" s="12">
        <f t="shared" si="3"/>
        <v>1001</v>
      </c>
      <c r="P20" s="3"/>
      <c r="Q20" s="5">
        <v>17</v>
      </c>
      <c r="R20" s="12">
        <f t="shared" si="4"/>
        <v>629.62962962962968</v>
      </c>
      <c r="S20" s="3"/>
      <c r="T20" s="5">
        <v>10</v>
      </c>
      <c r="U20" s="12">
        <f t="shared" si="5"/>
        <v>370.37037037037038</v>
      </c>
      <c r="V20" s="3"/>
      <c r="W20" s="5"/>
      <c r="X20" s="12">
        <f t="shared" si="6"/>
        <v>1001</v>
      </c>
      <c r="Y20" s="3"/>
      <c r="Z20" s="5"/>
      <c r="AA20" s="12">
        <f t="shared" si="7"/>
        <v>1001</v>
      </c>
      <c r="AB20" s="3"/>
      <c r="AC20" s="5"/>
      <c r="AD20" s="12">
        <f t="shared" si="8"/>
        <v>1001</v>
      </c>
      <c r="AE20" s="3"/>
      <c r="AF20" s="5"/>
      <c r="AG20" s="12">
        <f t="shared" si="9"/>
        <v>1001</v>
      </c>
      <c r="AH20" s="3"/>
      <c r="AI20" s="5">
        <v>3</v>
      </c>
      <c r="AJ20" s="12">
        <f t="shared" si="10"/>
        <v>157.89473684210526</v>
      </c>
      <c r="AK20" s="3"/>
      <c r="AL20" s="5"/>
      <c r="AM20" s="12">
        <f t="shared" si="11"/>
        <v>1001</v>
      </c>
      <c r="AN20" s="3"/>
      <c r="AO20" s="5"/>
      <c r="AP20" s="12">
        <f t="shared" si="12"/>
        <v>1001</v>
      </c>
      <c r="AQ20" s="3"/>
      <c r="AR20" s="5"/>
      <c r="AS20" s="12">
        <f t="shared" si="13"/>
        <v>1001</v>
      </c>
      <c r="AT20" s="3"/>
      <c r="AU20" s="5"/>
      <c r="AV20" s="12">
        <f t="shared" si="14"/>
        <v>1001</v>
      </c>
    </row>
    <row r="21" spans="1:48" ht="15.75" x14ac:dyDescent="0.25">
      <c r="A21" s="47">
        <v>18</v>
      </c>
      <c r="B21" s="50">
        <f>SUMPRODUCT(SMALL((I21,L21,O21,R21,U21,X21,AA21,AD21,AG21,AJ21,AM21,AP21,AS21,AV21),ROW($1:$6)))</f>
        <v>4220.1255277230512</v>
      </c>
      <c r="C21" s="7">
        <f t="shared" si="0"/>
        <v>12228.125527723052</v>
      </c>
      <c r="D21" s="4" t="s">
        <v>97</v>
      </c>
      <c r="E21" s="10" t="s">
        <v>99</v>
      </c>
      <c r="F21" s="36" t="s">
        <v>100</v>
      </c>
      <c r="G21" s="3"/>
      <c r="H21" s="5"/>
      <c r="I21" s="12">
        <f t="shared" si="1"/>
        <v>1001</v>
      </c>
      <c r="J21" s="3"/>
      <c r="K21" s="5"/>
      <c r="L21" s="12">
        <f t="shared" si="2"/>
        <v>1001</v>
      </c>
      <c r="M21" s="3"/>
      <c r="N21" s="5"/>
      <c r="O21" s="12">
        <f t="shared" si="3"/>
        <v>1001</v>
      </c>
      <c r="P21" s="3"/>
      <c r="Q21" s="5"/>
      <c r="R21" s="12">
        <f t="shared" si="4"/>
        <v>1001</v>
      </c>
      <c r="S21" s="3"/>
      <c r="T21" s="5"/>
      <c r="U21" s="12">
        <f t="shared" si="5"/>
        <v>1001</v>
      </c>
      <c r="V21" s="3"/>
      <c r="W21" s="5">
        <v>4</v>
      </c>
      <c r="X21" s="12">
        <f t="shared" si="6"/>
        <v>363.63636363636363</v>
      </c>
      <c r="Y21" s="3"/>
      <c r="Z21" s="5"/>
      <c r="AA21" s="12">
        <f t="shared" si="7"/>
        <v>1001</v>
      </c>
      <c r="AB21" s="3"/>
      <c r="AC21" s="5"/>
      <c r="AD21" s="12">
        <f t="shared" si="8"/>
        <v>1001</v>
      </c>
      <c r="AE21" s="3"/>
      <c r="AF21" s="5">
        <v>2</v>
      </c>
      <c r="AG21" s="12">
        <f t="shared" si="9"/>
        <v>117.64705882352941</v>
      </c>
      <c r="AH21" s="3"/>
      <c r="AI21" s="5">
        <v>14</v>
      </c>
      <c r="AJ21" s="12">
        <f t="shared" si="10"/>
        <v>736.84210526315792</v>
      </c>
      <c r="AK21" s="3"/>
      <c r="AL21" s="5">
        <v>13</v>
      </c>
      <c r="AM21" s="12">
        <f t="shared" si="11"/>
        <v>1000</v>
      </c>
      <c r="AN21" s="3"/>
      <c r="AO21" s="5"/>
      <c r="AP21" s="12">
        <f t="shared" si="12"/>
        <v>1001</v>
      </c>
      <c r="AQ21" s="3"/>
      <c r="AR21" s="5"/>
      <c r="AS21" s="12">
        <f t="shared" si="13"/>
        <v>1001</v>
      </c>
      <c r="AT21" s="3"/>
      <c r="AU21" s="5"/>
      <c r="AV21" s="12">
        <f t="shared" si="14"/>
        <v>1001</v>
      </c>
    </row>
    <row r="22" spans="1:48" ht="15.75" x14ac:dyDescent="0.25">
      <c r="A22" s="47">
        <v>19</v>
      </c>
      <c r="B22" s="50">
        <f>SUMPRODUCT(SMALL((I22,L22,O22,R22,U22,X22,AA22,AD22,AG22,AJ22,AM22,AP22,AS22,AV22),ROW($1:$6)))</f>
        <v>4292.4436674436674</v>
      </c>
      <c r="C22" s="7">
        <f t="shared" si="0"/>
        <v>12084.622987034752</v>
      </c>
      <c r="D22" s="4" t="s">
        <v>86</v>
      </c>
      <c r="E22" s="10" t="s">
        <v>1</v>
      </c>
      <c r="F22" s="36" t="s">
        <v>6</v>
      </c>
      <c r="G22" s="3"/>
      <c r="H22" s="5">
        <v>15</v>
      </c>
      <c r="I22" s="12">
        <f t="shared" si="1"/>
        <v>1000</v>
      </c>
      <c r="J22" s="3"/>
      <c r="K22" s="5"/>
      <c r="L22" s="12">
        <f t="shared" si="2"/>
        <v>1001</v>
      </c>
      <c r="M22" s="3"/>
      <c r="N22" s="5">
        <v>10</v>
      </c>
      <c r="O22" s="12">
        <f t="shared" si="3"/>
        <v>625</v>
      </c>
      <c r="P22" s="3"/>
      <c r="Q22" s="5">
        <v>27</v>
      </c>
      <c r="R22" s="12">
        <f t="shared" si="4"/>
        <v>1000</v>
      </c>
      <c r="S22" s="3"/>
      <c r="T22" s="5">
        <v>25</v>
      </c>
      <c r="U22" s="12">
        <f t="shared" si="5"/>
        <v>925.92592592592598</v>
      </c>
      <c r="V22" s="3"/>
      <c r="W22" s="5">
        <v>9</v>
      </c>
      <c r="X22" s="12">
        <f t="shared" si="6"/>
        <v>818.18181818181813</v>
      </c>
      <c r="Y22" s="3"/>
      <c r="Z22" s="5">
        <v>13</v>
      </c>
      <c r="AA22" s="12">
        <f t="shared" si="7"/>
        <v>1000</v>
      </c>
      <c r="AB22" s="3"/>
      <c r="AC22" s="5">
        <v>12</v>
      </c>
      <c r="AD22" s="12">
        <f t="shared" si="8"/>
        <v>923.07692307692309</v>
      </c>
      <c r="AE22" s="3"/>
      <c r="AF22" s="5">
        <v>16</v>
      </c>
      <c r="AG22" s="12">
        <f t="shared" si="9"/>
        <v>941.17647058823525</v>
      </c>
      <c r="AH22" s="3"/>
      <c r="AI22" s="5"/>
      <c r="AJ22" s="12">
        <f t="shared" si="10"/>
        <v>1001</v>
      </c>
      <c r="AK22" s="3"/>
      <c r="AL22" s="5">
        <v>10</v>
      </c>
      <c r="AM22" s="12">
        <f t="shared" si="11"/>
        <v>769.23076923076928</v>
      </c>
      <c r="AN22" s="3"/>
      <c r="AO22" s="5">
        <v>10</v>
      </c>
      <c r="AP22" s="12">
        <f t="shared" si="12"/>
        <v>909.09090909090912</v>
      </c>
      <c r="AQ22" s="3"/>
      <c r="AR22" s="5">
        <v>10</v>
      </c>
      <c r="AS22" s="12">
        <f t="shared" si="13"/>
        <v>555.55555555555554</v>
      </c>
      <c r="AT22" s="3"/>
      <c r="AU22" s="5">
        <v>8</v>
      </c>
      <c r="AV22" s="12">
        <f t="shared" si="14"/>
        <v>615.38461538461536</v>
      </c>
    </row>
    <row r="23" spans="1:48" ht="15.75" x14ac:dyDescent="0.25">
      <c r="A23" s="47">
        <v>20</v>
      </c>
      <c r="B23" s="50">
        <f>SUMPRODUCT(SMALL((I23,L23,O23,R23,U23,X23,AA23,AD23,AG23,AJ23,AM23,AP23,AS23,AV23),ROW($1:$6)))</f>
        <v>4354.1825396825398</v>
      </c>
      <c r="C23" s="7">
        <f t="shared" si="0"/>
        <v>12362.182539682541</v>
      </c>
      <c r="D23" s="4" t="s">
        <v>93</v>
      </c>
      <c r="E23" s="10" t="s">
        <v>94</v>
      </c>
      <c r="F23" s="36" t="s">
        <v>96</v>
      </c>
      <c r="G23" s="3"/>
      <c r="H23" s="5"/>
      <c r="I23" s="12">
        <f t="shared" si="1"/>
        <v>1001</v>
      </c>
      <c r="J23" s="3"/>
      <c r="K23" s="5">
        <v>13</v>
      </c>
      <c r="L23" s="12">
        <f t="shared" si="2"/>
        <v>928.57142857142856</v>
      </c>
      <c r="M23" s="3"/>
      <c r="N23" s="5">
        <v>5</v>
      </c>
      <c r="O23" s="12">
        <f t="shared" si="3"/>
        <v>312.5</v>
      </c>
      <c r="P23" s="3"/>
      <c r="Q23" s="5">
        <v>15</v>
      </c>
      <c r="R23" s="12">
        <f t="shared" si="4"/>
        <v>555.55555555555554</v>
      </c>
      <c r="S23" s="3"/>
      <c r="T23" s="5">
        <v>15</v>
      </c>
      <c r="U23" s="12">
        <f t="shared" si="5"/>
        <v>555.55555555555554</v>
      </c>
      <c r="V23" s="3"/>
      <c r="W23" s="5"/>
      <c r="X23" s="12">
        <f t="shared" si="6"/>
        <v>1001</v>
      </c>
      <c r="Y23" s="3"/>
      <c r="Z23" s="5"/>
      <c r="AA23" s="12">
        <f t="shared" si="7"/>
        <v>1001</v>
      </c>
      <c r="AB23" s="3"/>
      <c r="AC23" s="5"/>
      <c r="AD23" s="12">
        <f t="shared" si="8"/>
        <v>1001</v>
      </c>
      <c r="AE23" s="3"/>
      <c r="AF23" s="5"/>
      <c r="AG23" s="12">
        <f t="shared" si="9"/>
        <v>1001</v>
      </c>
      <c r="AH23" s="3"/>
      <c r="AI23" s="5"/>
      <c r="AJ23" s="12">
        <f t="shared" si="10"/>
        <v>1001</v>
      </c>
      <c r="AK23" s="3"/>
      <c r="AL23" s="5"/>
      <c r="AM23" s="12">
        <f t="shared" si="11"/>
        <v>1001</v>
      </c>
      <c r="AN23" s="3"/>
      <c r="AO23" s="5"/>
      <c r="AP23" s="12">
        <f t="shared" si="12"/>
        <v>1001</v>
      </c>
      <c r="AQ23" s="3"/>
      <c r="AR23" s="5"/>
      <c r="AS23" s="12">
        <f t="shared" si="13"/>
        <v>1001</v>
      </c>
      <c r="AT23" s="3"/>
      <c r="AU23" s="5"/>
      <c r="AV23" s="12">
        <f t="shared" si="14"/>
        <v>1001</v>
      </c>
    </row>
    <row r="24" spans="1:48" ht="15.75" x14ac:dyDescent="0.25">
      <c r="A24" s="47">
        <v>21</v>
      </c>
      <c r="B24" s="50">
        <f>SUMPRODUCT(SMALL((I24,L24,O24,R24,U24,X24,AA24,AD24,AG24,AJ24,AM24,AP24,AS24,AV24),ROW($1:$6)))</f>
        <v>4360.1428571428569</v>
      </c>
      <c r="C24" s="7">
        <f t="shared" si="0"/>
        <v>12368.142857142857</v>
      </c>
      <c r="D24" s="4" t="s">
        <v>16</v>
      </c>
      <c r="E24" s="10" t="s">
        <v>17</v>
      </c>
      <c r="F24" s="37" t="s">
        <v>15</v>
      </c>
      <c r="G24" s="3"/>
      <c r="H24" s="5"/>
      <c r="I24" s="12">
        <f t="shared" si="1"/>
        <v>1001</v>
      </c>
      <c r="J24" s="3"/>
      <c r="K24" s="5">
        <v>5</v>
      </c>
      <c r="L24" s="12">
        <f t="shared" si="2"/>
        <v>357.14285714285717</v>
      </c>
      <c r="M24" s="3"/>
      <c r="N24" s="5">
        <v>8</v>
      </c>
      <c r="O24" s="12">
        <f t="shared" si="3"/>
        <v>500</v>
      </c>
      <c r="P24" s="3"/>
      <c r="Q24" s="5"/>
      <c r="R24" s="12">
        <f t="shared" si="4"/>
        <v>1001</v>
      </c>
      <c r="S24" s="3"/>
      <c r="T24" s="5"/>
      <c r="U24" s="12">
        <f t="shared" si="5"/>
        <v>1001</v>
      </c>
      <c r="V24" s="3"/>
      <c r="W24" s="5"/>
      <c r="X24" s="12">
        <f t="shared" si="6"/>
        <v>1001</v>
      </c>
      <c r="Y24" s="3"/>
      <c r="Z24" s="5"/>
      <c r="AA24" s="12">
        <f t="shared" si="7"/>
        <v>1001</v>
      </c>
      <c r="AB24" s="3"/>
      <c r="AC24" s="5"/>
      <c r="AD24" s="12">
        <f t="shared" si="8"/>
        <v>1001</v>
      </c>
      <c r="AE24" s="3"/>
      <c r="AF24" s="5"/>
      <c r="AG24" s="12">
        <f t="shared" si="9"/>
        <v>1001</v>
      </c>
      <c r="AH24" s="3"/>
      <c r="AI24" s="5"/>
      <c r="AJ24" s="12">
        <f t="shared" si="10"/>
        <v>1001</v>
      </c>
      <c r="AK24" s="3"/>
      <c r="AL24" s="5"/>
      <c r="AM24" s="12">
        <f t="shared" si="11"/>
        <v>1001</v>
      </c>
      <c r="AN24" s="3"/>
      <c r="AO24" s="5"/>
      <c r="AP24" s="12">
        <f t="shared" si="12"/>
        <v>1001</v>
      </c>
      <c r="AQ24" s="3"/>
      <c r="AR24" s="5">
        <v>9</v>
      </c>
      <c r="AS24" s="12">
        <f t="shared" si="13"/>
        <v>500</v>
      </c>
      <c r="AT24" s="3"/>
      <c r="AU24" s="5"/>
      <c r="AV24" s="12">
        <f t="shared" si="14"/>
        <v>1001</v>
      </c>
    </row>
    <row r="25" spans="1:48" ht="15.75" x14ac:dyDescent="0.25">
      <c r="A25" s="47">
        <v>22</v>
      </c>
      <c r="B25" s="50">
        <f>SUMPRODUCT(SMALL((I25,L25,O25,R25,U25,X25,AA25,AD25,AG25,AJ25,AM25,AP25,AS25,AV25),ROW($1:$6)))</f>
        <v>4645.1878306878307</v>
      </c>
      <c r="C25" s="7">
        <f t="shared" si="0"/>
        <v>12653.187830687832</v>
      </c>
      <c r="D25" s="4" t="s">
        <v>57</v>
      </c>
      <c r="E25" s="10" t="s">
        <v>58</v>
      </c>
      <c r="F25" s="36" t="s">
        <v>59</v>
      </c>
      <c r="G25" s="3"/>
      <c r="H25" s="5"/>
      <c r="I25" s="12">
        <f t="shared" si="1"/>
        <v>1001</v>
      </c>
      <c r="J25" s="3"/>
      <c r="K25" s="5">
        <v>8</v>
      </c>
      <c r="L25" s="12">
        <f t="shared" si="2"/>
        <v>571.42857142857144</v>
      </c>
      <c r="M25" s="3"/>
      <c r="N25" s="5">
        <v>13</v>
      </c>
      <c r="O25" s="12">
        <f t="shared" si="3"/>
        <v>812.5</v>
      </c>
      <c r="P25" s="3"/>
      <c r="Q25" s="5">
        <v>12</v>
      </c>
      <c r="R25" s="12">
        <f t="shared" si="4"/>
        <v>444.44444444444446</v>
      </c>
      <c r="S25" s="3"/>
      <c r="T25" s="5">
        <v>22</v>
      </c>
      <c r="U25" s="12">
        <f t="shared" si="5"/>
        <v>814.81481481481478</v>
      </c>
      <c r="V25" s="3"/>
      <c r="W25" s="5"/>
      <c r="X25" s="12">
        <f t="shared" si="6"/>
        <v>1001</v>
      </c>
      <c r="Y25" s="3"/>
      <c r="Z25" s="5"/>
      <c r="AA25" s="12">
        <f t="shared" si="7"/>
        <v>1001</v>
      </c>
      <c r="AB25" s="3"/>
      <c r="AC25" s="5"/>
      <c r="AD25" s="12">
        <f t="shared" si="8"/>
        <v>1001</v>
      </c>
      <c r="AE25" s="3"/>
      <c r="AF25" s="5"/>
      <c r="AG25" s="12">
        <f t="shared" si="9"/>
        <v>1001</v>
      </c>
      <c r="AH25" s="3"/>
      <c r="AI25" s="5"/>
      <c r="AJ25" s="12">
        <f t="shared" si="10"/>
        <v>1001</v>
      </c>
      <c r="AK25" s="3"/>
      <c r="AL25" s="5"/>
      <c r="AM25" s="12">
        <f t="shared" si="11"/>
        <v>1001</v>
      </c>
      <c r="AN25" s="3"/>
      <c r="AO25" s="5"/>
      <c r="AP25" s="12">
        <f t="shared" si="12"/>
        <v>1001</v>
      </c>
      <c r="AQ25" s="3"/>
      <c r="AR25" s="5"/>
      <c r="AS25" s="12">
        <f t="shared" si="13"/>
        <v>1001</v>
      </c>
      <c r="AT25" s="3"/>
      <c r="AU25" s="5"/>
      <c r="AV25" s="12">
        <f t="shared" si="14"/>
        <v>1001</v>
      </c>
    </row>
    <row r="26" spans="1:48" ht="15.75" x14ac:dyDescent="0.25">
      <c r="A26" s="47">
        <v>23</v>
      </c>
      <c r="B26" s="50">
        <f>SUMPRODUCT(SMALL((I26,L26,O26,R26,U26,X26,AA26,AD26,AG26,AJ26,AM26,AP26,AS26,AV26),ROW($1:$6)))</f>
        <v>4966.9629629629635</v>
      </c>
      <c r="C26" s="7">
        <f t="shared" si="0"/>
        <v>12974.962962962964</v>
      </c>
      <c r="D26" s="4" t="s">
        <v>82</v>
      </c>
      <c r="E26" s="10" t="s">
        <v>31</v>
      </c>
      <c r="F26" s="38" t="s">
        <v>83</v>
      </c>
      <c r="G26" s="3"/>
      <c r="H26" s="5"/>
      <c r="I26" s="12">
        <f t="shared" si="1"/>
        <v>1001</v>
      </c>
      <c r="J26" s="3"/>
      <c r="K26" s="5"/>
      <c r="L26" s="12">
        <f t="shared" si="2"/>
        <v>1001</v>
      </c>
      <c r="M26" s="3"/>
      <c r="N26" s="5"/>
      <c r="O26" s="12">
        <f t="shared" si="3"/>
        <v>1001</v>
      </c>
      <c r="P26" s="3"/>
      <c r="Q26" s="5">
        <v>14</v>
      </c>
      <c r="R26" s="12">
        <f t="shared" si="4"/>
        <v>518.51851851851848</v>
      </c>
      <c r="S26" s="3"/>
      <c r="T26" s="5">
        <v>12</v>
      </c>
      <c r="U26" s="12">
        <f t="shared" si="5"/>
        <v>444.44444444444446</v>
      </c>
      <c r="V26" s="3"/>
      <c r="W26" s="5"/>
      <c r="X26" s="12">
        <f t="shared" si="6"/>
        <v>1001</v>
      </c>
      <c r="Y26" s="3"/>
      <c r="Z26" s="5"/>
      <c r="AA26" s="12">
        <f t="shared" si="7"/>
        <v>1001</v>
      </c>
      <c r="AB26" s="3"/>
      <c r="AC26" s="5"/>
      <c r="AD26" s="12">
        <f t="shared" si="8"/>
        <v>1001</v>
      </c>
      <c r="AE26" s="3"/>
      <c r="AF26" s="5"/>
      <c r="AG26" s="12">
        <f t="shared" si="9"/>
        <v>1001</v>
      </c>
      <c r="AH26" s="3"/>
      <c r="AI26" s="5"/>
      <c r="AJ26" s="12">
        <f t="shared" si="10"/>
        <v>1001</v>
      </c>
      <c r="AK26" s="3"/>
      <c r="AL26" s="5"/>
      <c r="AM26" s="12">
        <f t="shared" si="11"/>
        <v>1001</v>
      </c>
      <c r="AN26" s="3"/>
      <c r="AO26" s="5"/>
      <c r="AP26" s="12">
        <f t="shared" si="12"/>
        <v>1001</v>
      </c>
      <c r="AQ26" s="3"/>
      <c r="AR26" s="5"/>
      <c r="AS26" s="12">
        <f t="shared" si="13"/>
        <v>1001</v>
      </c>
      <c r="AT26" s="3"/>
      <c r="AU26" s="5"/>
      <c r="AV26" s="12">
        <f t="shared" si="14"/>
        <v>1001</v>
      </c>
    </row>
    <row r="27" spans="1:48" ht="15.75" x14ac:dyDescent="0.25">
      <c r="A27" s="47">
        <v>24</v>
      </c>
      <c r="B27" s="50">
        <f>SUMPRODUCT(SMALL((I27,L27,O27,R27,U27,X27,AA27,AD27,AG27,AJ27,AM27,AP27,AS27,AV27),ROW($1:$6)))</f>
        <v>5235.7692307692305</v>
      </c>
      <c r="C27" s="7">
        <f t="shared" si="0"/>
        <v>13243.76923076923</v>
      </c>
      <c r="D27" s="4" t="s">
        <v>48</v>
      </c>
      <c r="E27" s="10" t="s">
        <v>49</v>
      </c>
      <c r="F27" s="36" t="s">
        <v>50</v>
      </c>
      <c r="G27" s="3"/>
      <c r="H27" s="5"/>
      <c r="I27" s="12">
        <f t="shared" si="1"/>
        <v>1001</v>
      </c>
      <c r="J27" s="3"/>
      <c r="K27" s="5"/>
      <c r="L27" s="12">
        <f t="shared" si="2"/>
        <v>1001</v>
      </c>
      <c r="M27" s="3"/>
      <c r="N27" s="5"/>
      <c r="O27" s="12">
        <f t="shared" si="3"/>
        <v>1001</v>
      </c>
      <c r="P27" s="3"/>
      <c r="Q27" s="5"/>
      <c r="R27" s="12">
        <f t="shared" si="4"/>
        <v>1001</v>
      </c>
      <c r="S27" s="3"/>
      <c r="T27" s="5"/>
      <c r="U27" s="12">
        <f t="shared" si="5"/>
        <v>1001</v>
      </c>
      <c r="V27" s="3"/>
      <c r="W27" s="5"/>
      <c r="X27" s="12">
        <f t="shared" si="6"/>
        <v>1001</v>
      </c>
      <c r="Y27" s="3"/>
      <c r="Z27" s="5">
        <v>3</v>
      </c>
      <c r="AA27" s="12">
        <f t="shared" si="7"/>
        <v>230.76923076923077</v>
      </c>
      <c r="AB27" s="3"/>
      <c r="AC27" s="5"/>
      <c r="AD27" s="12">
        <f t="shared" si="8"/>
        <v>1001</v>
      </c>
      <c r="AE27" s="3"/>
      <c r="AF27" s="5"/>
      <c r="AG27" s="12">
        <f t="shared" si="9"/>
        <v>1001</v>
      </c>
      <c r="AH27" s="3"/>
      <c r="AI27" s="5"/>
      <c r="AJ27" s="12">
        <f t="shared" si="10"/>
        <v>1001</v>
      </c>
      <c r="AK27" s="3"/>
      <c r="AL27" s="5"/>
      <c r="AM27" s="12">
        <f t="shared" si="11"/>
        <v>1001</v>
      </c>
      <c r="AN27" s="3"/>
      <c r="AO27" s="5"/>
      <c r="AP27" s="12">
        <f t="shared" si="12"/>
        <v>1001</v>
      </c>
      <c r="AQ27" s="3"/>
      <c r="AR27" s="5"/>
      <c r="AS27" s="12">
        <f t="shared" si="13"/>
        <v>1001</v>
      </c>
      <c r="AT27" s="3"/>
      <c r="AU27" s="5"/>
      <c r="AV27" s="12">
        <f t="shared" si="14"/>
        <v>1001</v>
      </c>
    </row>
    <row r="28" spans="1:48" ht="15.75" x14ac:dyDescent="0.25">
      <c r="A28" s="47">
        <v>25</v>
      </c>
      <c r="B28" s="50">
        <f>SUMPRODUCT(SMALL((I28,L28,O28,R28,U28,X28,AA28,AD28,AG28,AJ28,AM28,AP28,AS28,AV28),ROW($1:$6)))</f>
        <v>5475.8562091503263</v>
      </c>
      <c r="C28" s="7">
        <f t="shared" si="0"/>
        <v>13483.856209150328</v>
      </c>
      <c r="D28" s="4" t="s">
        <v>3</v>
      </c>
      <c r="E28" s="10" t="s">
        <v>5</v>
      </c>
      <c r="F28" s="36" t="s">
        <v>6</v>
      </c>
      <c r="G28" s="3"/>
      <c r="H28" s="5"/>
      <c r="I28" s="12">
        <f t="shared" si="1"/>
        <v>1001</v>
      </c>
      <c r="J28" s="3"/>
      <c r="K28" s="5"/>
      <c r="L28" s="12">
        <f t="shared" si="2"/>
        <v>1001</v>
      </c>
      <c r="M28" s="3"/>
      <c r="N28" s="5"/>
      <c r="O28" s="12">
        <f t="shared" si="3"/>
        <v>1001</v>
      </c>
      <c r="P28" s="3"/>
      <c r="Q28" s="5"/>
      <c r="R28" s="12">
        <f t="shared" si="4"/>
        <v>1001</v>
      </c>
      <c r="S28" s="3"/>
      <c r="T28" s="5"/>
      <c r="U28" s="12">
        <f t="shared" si="5"/>
        <v>1001</v>
      </c>
      <c r="V28" s="3"/>
      <c r="W28" s="5"/>
      <c r="X28" s="12">
        <f t="shared" si="6"/>
        <v>1001</v>
      </c>
      <c r="Y28" s="3"/>
      <c r="Z28" s="5"/>
      <c r="AA28" s="12">
        <f t="shared" si="7"/>
        <v>1001</v>
      </c>
      <c r="AB28" s="3"/>
      <c r="AC28" s="5">
        <v>13</v>
      </c>
      <c r="AD28" s="12">
        <f t="shared" si="8"/>
        <v>1000</v>
      </c>
      <c r="AE28" s="3"/>
      <c r="AF28" s="5">
        <v>9</v>
      </c>
      <c r="AG28" s="12">
        <f t="shared" si="9"/>
        <v>529.41176470588232</v>
      </c>
      <c r="AH28" s="3"/>
      <c r="AI28" s="5">
        <v>19</v>
      </c>
      <c r="AJ28" s="12">
        <f t="shared" si="10"/>
        <v>1000</v>
      </c>
      <c r="AK28" s="3"/>
      <c r="AL28" s="5"/>
      <c r="AM28" s="12">
        <f t="shared" si="11"/>
        <v>1001</v>
      </c>
      <c r="AN28" s="3"/>
      <c r="AO28" s="5"/>
      <c r="AP28" s="12">
        <f t="shared" si="12"/>
        <v>1001</v>
      </c>
      <c r="AQ28" s="3"/>
      <c r="AR28" s="5">
        <v>17</v>
      </c>
      <c r="AS28" s="12">
        <f t="shared" si="13"/>
        <v>944.44444444444446</v>
      </c>
      <c r="AT28" s="3"/>
      <c r="AU28" s="5"/>
      <c r="AV28" s="12">
        <f t="shared" si="14"/>
        <v>1001</v>
      </c>
    </row>
    <row r="29" spans="1:48" ht="15.75" x14ac:dyDescent="0.25">
      <c r="A29" s="47">
        <v>26</v>
      </c>
      <c r="B29" s="50">
        <f>SUMPRODUCT(SMALL((I29,L29,O29,R29,U29,X29,AA29,AD29,AG29,AJ29,AM29,AP29,AS29,AV29),ROW($1:$6)))</f>
        <v>5952.3684210526317</v>
      </c>
      <c r="C29" s="7">
        <f t="shared" si="0"/>
        <v>13960.368421052632</v>
      </c>
      <c r="D29" s="4" t="s">
        <v>18</v>
      </c>
      <c r="E29" s="10" t="s">
        <v>19</v>
      </c>
      <c r="F29" s="37" t="s">
        <v>15</v>
      </c>
      <c r="G29" s="3"/>
      <c r="H29" s="5"/>
      <c r="I29" s="12">
        <f t="shared" si="1"/>
        <v>1001</v>
      </c>
      <c r="J29" s="3"/>
      <c r="K29" s="5"/>
      <c r="L29" s="12">
        <f t="shared" si="2"/>
        <v>1001</v>
      </c>
      <c r="M29" s="3"/>
      <c r="N29" s="5"/>
      <c r="O29" s="12">
        <f t="shared" si="3"/>
        <v>1001</v>
      </c>
      <c r="P29" s="3"/>
      <c r="Q29" s="5"/>
      <c r="R29" s="12">
        <f t="shared" si="4"/>
        <v>1001</v>
      </c>
      <c r="S29" s="3"/>
      <c r="T29" s="5"/>
      <c r="U29" s="12">
        <f t="shared" si="5"/>
        <v>1001</v>
      </c>
      <c r="V29" s="3"/>
      <c r="W29" s="5"/>
      <c r="X29" s="12">
        <f t="shared" si="6"/>
        <v>1001</v>
      </c>
      <c r="Y29" s="3"/>
      <c r="Z29" s="5"/>
      <c r="AA29" s="12">
        <f t="shared" si="7"/>
        <v>1001</v>
      </c>
      <c r="AB29" s="3"/>
      <c r="AC29" s="5"/>
      <c r="AD29" s="12">
        <f t="shared" si="8"/>
        <v>1001</v>
      </c>
      <c r="AE29" s="3"/>
      <c r="AF29" s="5"/>
      <c r="AG29" s="12">
        <f t="shared" si="9"/>
        <v>1001</v>
      </c>
      <c r="AH29" s="3"/>
      <c r="AI29" s="5">
        <v>18</v>
      </c>
      <c r="AJ29" s="12">
        <f t="shared" si="10"/>
        <v>947.36842105263156</v>
      </c>
      <c r="AK29" s="3"/>
      <c r="AL29" s="5"/>
      <c r="AM29" s="12">
        <f t="shared" si="11"/>
        <v>1001</v>
      </c>
      <c r="AN29" s="3"/>
      <c r="AO29" s="5"/>
      <c r="AP29" s="12">
        <f t="shared" si="12"/>
        <v>1001</v>
      </c>
      <c r="AQ29" s="3"/>
      <c r="AR29" s="5"/>
      <c r="AS29" s="12">
        <f t="shared" si="13"/>
        <v>1001</v>
      </c>
      <c r="AT29" s="3"/>
      <c r="AU29" s="5"/>
      <c r="AV29" s="12">
        <f t="shared" si="14"/>
        <v>1001</v>
      </c>
    </row>
    <row r="30" spans="1:48" ht="15.75" x14ac:dyDescent="0.25">
      <c r="A30" s="47">
        <v>27</v>
      </c>
      <c r="B30" s="50">
        <f>SUMPRODUCT(SMALL((I30,L30,O30,R30,U30,X30,AA30,AD30,AG30,AJ30,AM30,AP30,AS30,AV30),ROW($1:$6)))</f>
        <v>6006</v>
      </c>
      <c r="C30" s="7">
        <f t="shared" si="0"/>
        <v>14014</v>
      </c>
      <c r="D30" s="4" t="s">
        <v>73</v>
      </c>
      <c r="E30" s="10" t="s">
        <v>74</v>
      </c>
      <c r="F30" s="38" t="s">
        <v>83</v>
      </c>
      <c r="G30" s="3"/>
      <c r="H30" s="5"/>
      <c r="I30" s="12">
        <f t="shared" si="1"/>
        <v>1001</v>
      </c>
      <c r="J30" s="3"/>
      <c r="K30" s="5"/>
      <c r="L30" s="12">
        <f t="shared" si="2"/>
        <v>1001</v>
      </c>
      <c r="M30" s="3"/>
      <c r="N30" s="5"/>
      <c r="O30" s="12">
        <f t="shared" si="3"/>
        <v>1001</v>
      </c>
      <c r="P30" s="3"/>
      <c r="Q30" s="5"/>
      <c r="R30" s="12">
        <f t="shared" si="4"/>
        <v>1001</v>
      </c>
      <c r="S30" s="3"/>
      <c r="T30" s="5"/>
      <c r="U30" s="12">
        <f t="shared" si="5"/>
        <v>1001</v>
      </c>
      <c r="V30" s="3"/>
      <c r="W30" s="5"/>
      <c r="X30" s="12">
        <f t="shared" si="6"/>
        <v>1001</v>
      </c>
      <c r="Y30" s="3"/>
      <c r="Z30" s="5"/>
      <c r="AA30" s="12">
        <f t="shared" si="7"/>
        <v>1001</v>
      </c>
      <c r="AB30" s="3"/>
      <c r="AC30" s="5"/>
      <c r="AD30" s="12">
        <f t="shared" si="8"/>
        <v>1001</v>
      </c>
      <c r="AE30" s="3"/>
      <c r="AF30" s="5"/>
      <c r="AG30" s="12">
        <f t="shared" si="9"/>
        <v>1001</v>
      </c>
      <c r="AH30" s="3"/>
      <c r="AI30" s="5"/>
      <c r="AJ30" s="12">
        <f t="shared" si="10"/>
        <v>1001</v>
      </c>
      <c r="AK30" s="3"/>
      <c r="AL30" s="5"/>
      <c r="AM30" s="12">
        <f t="shared" si="11"/>
        <v>1001</v>
      </c>
      <c r="AN30" s="3"/>
      <c r="AO30" s="5"/>
      <c r="AP30" s="12">
        <f t="shared" si="12"/>
        <v>1001</v>
      </c>
      <c r="AQ30" s="3"/>
      <c r="AR30" s="5"/>
      <c r="AS30" s="12">
        <f t="shared" si="13"/>
        <v>1001</v>
      </c>
      <c r="AT30" s="3"/>
      <c r="AU30" s="5"/>
      <c r="AV30" s="12">
        <f t="shared" si="14"/>
        <v>1001</v>
      </c>
    </row>
    <row r="31" spans="1:48" ht="15.75" x14ac:dyDescent="0.25">
      <c r="A31" s="47">
        <v>28</v>
      </c>
      <c r="B31" s="50">
        <f>SUMPRODUCT(SMALL((I31,L31,O31,R31,U31,X31,AA31,AD31,AG31,AJ31,AM31,AP31,AS31,AV31),ROW($1:$6)))</f>
        <v>6006</v>
      </c>
      <c r="C31" s="7">
        <f t="shared" si="0"/>
        <v>14014</v>
      </c>
      <c r="D31" s="4" t="s">
        <v>75</v>
      </c>
      <c r="E31" s="10" t="s">
        <v>76</v>
      </c>
      <c r="F31" s="38" t="s">
        <v>83</v>
      </c>
      <c r="G31" s="3"/>
      <c r="H31" s="5"/>
      <c r="I31" s="12">
        <f t="shared" si="1"/>
        <v>1001</v>
      </c>
      <c r="J31" s="3"/>
      <c r="K31" s="5"/>
      <c r="L31" s="12">
        <f t="shared" si="2"/>
        <v>1001</v>
      </c>
      <c r="M31" s="3"/>
      <c r="N31" s="5"/>
      <c r="O31" s="12">
        <f t="shared" si="3"/>
        <v>1001</v>
      </c>
      <c r="P31" s="3"/>
      <c r="Q31" s="5"/>
      <c r="R31" s="12">
        <f t="shared" si="4"/>
        <v>1001</v>
      </c>
      <c r="S31" s="3"/>
      <c r="T31" s="5"/>
      <c r="U31" s="12">
        <f t="shared" si="5"/>
        <v>1001</v>
      </c>
      <c r="V31" s="3"/>
      <c r="W31" s="5"/>
      <c r="X31" s="12">
        <f t="shared" si="6"/>
        <v>1001</v>
      </c>
      <c r="Y31" s="3"/>
      <c r="Z31" s="5"/>
      <c r="AA31" s="12">
        <f t="shared" si="7"/>
        <v>1001</v>
      </c>
      <c r="AB31" s="3"/>
      <c r="AC31" s="5"/>
      <c r="AD31" s="12">
        <f t="shared" si="8"/>
        <v>1001</v>
      </c>
      <c r="AE31" s="3"/>
      <c r="AF31" s="5"/>
      <c r="AG31" s="12">
        <f t="shared" si="9"/>
        <v>1001</v>
      </c>
      <c r="AH31" s="3"/>
      <c r="AI31" s="5"/>
      <c r="AJ31" s="12">
        <f t="shared" si="10"/>
        <v>1001</v>
      </c>
      <c r="AK31" s="3"/>
      <c r="AL31" s="5"/>
      <c r="AM31" s="12">
        <f t="shared" si="11"/>
        <v>1001</v>
      </c>
      <c r="AN31" s="3"/>
      <c r="AO31" s="5"/>
      <c r="AP31" s="12">
        <f t="shared" si="12"/>
        <v>1001</v>
      </c>
      <c r="AQ31" s="3"/>
      <c r="AR31" s="5"/>
      <c r="AS31" s="12">
        <f t="shared" si="13"/>
        <v>1001</v>
      </c>
      <c r="AT31" s="3"/>
      <c r="AU31" s="5"/>
      <c r="AV31" s="12">
        <f t="shared" si="14"/>
        <v>1001</v>
      </c>
    </row>
    <row r="32" spans="1:48" ht="15.75" x14ac:dyDescent="0.25">
      <c r="A32" s="47">
        <v>29</v>
      </c>
      <c r="B32" s="50">
        <f>SUMPRODUCT(SMALL((I32,L32,O32,R32,U32,X32,AA32,AD32,AG32,AJ32,AM32,AP32,AS32,AV32),ROW($1:$6)))</f>
        <v>6006</v>
      </c>
      <c r="C32" s="7">
        <f t="shared" si="0"/>
        <v>14014</v>
      </c>
      <c r="D32" s="4" t="s">
        <v>77</v>
      </c>
      <c r="E32" s="10" t="s">
        <v>4</v>
      </c>
      <c r="F32" s="38" t="s">
        <v>83</v>
      </c>
      <c r="G32" s="3"/>
      <c r="H32" s="5"/>
      <c r="I32" s="12">
        <f t="shared" si="1"/>
        <v>1001</v>
      </c>
      <c r="J32" s="3"/>
      <c r="K32" s="5"/>
      <c r="L32" s="12">
        <f t="shared" si="2"/>
        <v>1001</v>
      </c>
      <c r="M32" s="3"/>
      <c r="N32" s="5"/>
      <c r="O32" s="12">
        <f t="shared" si="3"/>
        <v>1001</v>
      </c>
      <c r="P32" s="3"/>
      <c r="Q32" s="5"/>
      <c r="R32" s="12">
        <f t="shared" si="4"/>
        <v>1001</v>
      </c>
      <c r="S32" s="3"/>
      <c r="T32" s="5"/>
      <c r="U32" s="12">
        <f t="shared" si="5"/>
        <v>1001</v>
      </c>
      <c r="V32" s="3"/>
      <c r="W32" s="5"/>
      <c r="X32" s="12">
        <f t="shared" si="6"/>
        <v>1001</v>
      </c>
      <c r="Y32" s="3"/>
      <c r="Z32" s="5"/>
      <c r="AA32" s="12">
        <f t="shared" si="7"/>
        <v>1001</v>
      </c>
      <c r="AB32" s="3"/>
      <c r="AC32" s="5"/>
      <c r="AD32" s="12">
        <f t="shared" si="8"/>
        <v>1001</v>
      </c>
      <c r="AE32" s="3"/>
      <c r="AF32" s="5"/>
      <c r="AG32" s="12">
        <f t="shared" si="9"/>
        <v>1001</v>
      </c>
      <c r="AH32" s="3"/>
      <c r="AI32" s="5"/>
      <c r="AJ32" s="12">
        <f t="shared" si="10"/>
        <v>1001</v>
      </c>
      <c r="AK32" s="3"/>
      <c r="AL32" s="5"/>
      <c r="AM32" s="12">
        <f t="shared" si="11"/>
        <v>1001</v>
      </c>
      <c r="AN32" s="3"/>
      <c r="AO32" s="5"/>
      <c r="AP32" s="12">
        <f t="shared" si="12"/>
        <v>1001</v>
      </c>
      <c r="AQ32" s="3"/>
      <c r="AR32" s="5"/>
      <c r="AS32" s="12">
        <f t="shared" si="13"/>
        <v>1001</v>
      </c>
      <c r="AT32" s="3"/>
      <c r="AU32" s="5"/>
      <c r="AV32" s="12">
        <f t="shared" si="14"/>
        <v>1001</v>
      </c>
    </row>
    <row r="33" spans="1:48" ht="15.75" x14ac:dyDescent="0.25">
      <c r="A33" s="47">
        <v>30</v>
      </c>
      <c r="B33" s="50">
        <f>SUMPRODUCT(SMALL((I33,L33,O33,R33,U33,X33,AA33,AD33,AG33,AJ33,AM33,AP33,AS33,AV33),ROW($1:$6)))</f>
        <v>6006</v>
      </c>
      <c r="C33" s="7">
        <f t="shared" si="0"/>
        <v>14014</v>
      </c>
      <c r="D33" s="4" t="s">
        <v>78</v>
      </c>
      <c r="E33" s="10" t="s">
        <v>37</v>
      </c>
      <c r="F33" s="38" t="s">
        <v>83</v>
      </c>
      <c r="G33" s="3"/>
      <c r="H33" s="5"/>
      <c r="I33" s="12">
        <f t="shared" si="1"/>
        <v>1001</v>
      </c>
      <c r="J33" s="3"/>
      <c r="K33" s="5"/>
      <c r="L33" s="12">
        <f t="shared" si="2"/>
        <v>1001</v>
      </c>
      <c r="M33" s="3"/>
      <c r="N33" s="5"/>
      <c r="O33" s="12">
        <f t="shared" si="3"/>
        <v>1001</v>
      </c>
      <c r="P33" s="3"/>
      <c r="Q33" s="5"/>
      <c r="R33" s="12">
        <f t="shared" si="4"/>
        <v>1001</v>
      </c>
      <c r="S33" s="3"/>
      <c r="T33" s="5"/>
      <c r="U33" s="12">
        <f t="shared" si="5"/>
        <v>1001</v>
      </c>
      <c r="V33" s="3"/>
      <c r="W33" s="5"/>
      <c r="X33" s="12">
        <f t="shared" si="6"/>
        <v>1001</v>
      </c>
      <c r="Y33" s="3"/>
      <c r="Z33" s="5"/>
      <c r="AA33" s="12">
        <f t="shared" si="7"/>
        <v>1001</v>
      </c>
      <c r="AB33" s="3"/>
      <c r="AC33" s="5"/>
      <c r="AD33" s="12">
        <f t="shared" si="8"/>
        <v>1001</v>
      </c>
      <c r="AE33" s="3"/>
      <c r="AF33" s="5"/>
      <c r="AG33" s="12">
        <f t="shared" si="9"/>
        <v>1001</v>
      </c>
      <c r="AH33" s="3"/>
      <c r="AI33" s="5"/>
      <c r="AJ33" s="12">
        <f t="shared" si="10"/>
        <v>1001</v>
      </c>
      <c r="AK33" s="3"/>
      <c r="AL33" s="5"/>
      <c r="AM33" s="12">
        <f t="shared" si="11"/>
        <v>1001</v>
      </c>
      <c r="AN33" s="3"/>
      <c r="AO33" s="5"/>
      <c r="AP33" s="12">
        <f t="shared" si="12"/>
        <v>1001</v>
      </c>
      <c r="AQ33" s="3"/>
      <c r="AR33" s="5"/>
      <c r="AS33" s="12">
        <f t="shared" si="13"/>
        <v>1001</v>
      </c>
      <c r="AT33" s="3"/>
      <c r="AU33" s="5"/>
      <c r="AV33" s="12">
        <f t="shared" si="14"/>
        <v>1001</v>
      </c>
    </row>
    <row r="34" spans="1:48" ht="15.75" x14ac:dyDescent="0.25">
      <c r="A34" s="47">
        <v>31</v>
      </c>
      <c r="B34" s="50">
        <f>SUMPRODUCT(SMALL((I34,L34,O34,R34,U34,X34,AA34,AD34,AG34,AJ34,AM34,AP34,AS34,AV34),ROW($1:$6)))</f>
        <v>6006</v>
      </c>
      <c r="C34" s="7">
        <f t="shared" si="0"/>
        <v>14014</v>
      </c>
      <c r="D34" s="4" t="s">
        <v>79</v>
      </c>
      <c r="E34" s="10" t="s">
        <v>80</v>
      </c>
      <c r="F34" s="38" t="s">
        <v>83</v>
      </c>
      <c r="G34" s="3"/>
      <c r="H34" s="5"/>
      <c r="I34" s="12">
        <f t="shared" si="1"/>
        <v>1001</v>
      </c>
      <c r="J34" s="3"/>
      <c r="K34" s="5"/>
      <c r="L34" s="12">
        <f t="shared" si="2"/>
        <v>1001</v>
      </c>
      <c r="M34" s="3"/>
      <c r="N34" s="5"/>
      <c r="O34" s="12">
        <f t="shared" si="3"/>
        <v>1001</v>
      </c>
      <c r="P34" s="3"/>
      <c r="Q34" s="5"/>
      <c r="R34" s="12">
        <f t="shared" si="4"/>
        <v>1001</v>
      </c>
      <c r="S34" s="3"/>
      <c r="T34" s="5"/>
      <c r="U34" s="12">
        <f t="shared" si="5"/>
        <v>1001</v>
      </c>
      <c r="V34" s="3"/>
      <c r="W34" s="5"/>
      <c r="X34" s="12">
        <f t="shared" si="6"/>
        <v>1001</v>
      </c>
      <c r="Y34" s="3"/>
      <c r="Z34" s="5"/>
      <c r="AA34" s="12">
        <f t="shared" si="7"/>
        <v>1001</v>
      </c>
      <c r="AB34" s="3"/>
      <c r="AC34" s="5"/>
      <c r="AD34" s="12">
        <f t="shared" si="8"/>
        <v>1001</v>
      </c>
      <c r="AE34" s="3"/>
      <c r="AF34" s="5"/>
      <c r="AG34" s="12">
        <f t="shared" si="9"/>
        <v>1001</v>
      </c>
      <c r="AH34" s="3"/>
      <c r="AI34" s="5"/>
      <c r="AJ34" s="12">
        <f t="shared" si="10"/>
        <v>1001</v>
      </c>
      <c r="AK34" s="3"/>
      <c r="AL34" s="5"/>
      <c r="AM34" s="12">
        <f t="shared" si="11"/>
        <v>1001</v>
      </c>
      <c r="AN34" s="3"/>
      <c r="AO34" s="5"/>
      <c r="AP34" s="12">
        <f t="shared" si="12"/>
        <v>1001</v>
      </c>
      <c r="AQ34" s="3"/>
      <c r="AR34" s="5"/>
      <c r="AS34" s="12">
        <f t="shared" si="13"/>
        <v>1001</v>
      </c>
      <c r="AT34" s="3"/>
      <c r="AU34" s="5"/>
      <c r="AV34" s="12">
        <f t="shared" si="14"/>
        <v>1001</v>
      </c>
    </row>
    <row r="35" spans="1:48" ht="15.75" x14ac:dyDescent="0.25">
      <c r="A35" s="47">
        <v>32</v>
      </c>
      <c r="B35" s="50">
        <f>SUMPRODUCT(SMALL((I35,L35,O35,R35,U35,X35,AA35,AD35,AG35,AJ35,AM35,AP35,AS35,AV35),ROW($1:$6)))</f>
        <v>6006</v>
      </c>
      <c r="C35" s="7">
        <f t="shared" si="0"/>
        <v>14014</v>
      </c>
      <c r="D35" s="4" t="s">
        <v>81</v>
      </c>
      <c r="E35" s="10" t="s">
        <v>25</v>
      </c>
      <c r="F35" s="38" t="s">
        <v>83</v>
      </c>
      <c r="G35" s="3"/>
      <c r="H35" s="5"/>
      <c r="I35" s="12">
        <f t="shared" si="1"/>
        <v>1001</v>
      </c>
      <c r="J35" s="3"/>
      <c r="K35" s="5"/>
      <c r="L35" s="12">
        <f t="shared" si="2"/>
        <v>1001</v>
      </c>
      <c r="M35" s="3"/>
      <c r="N35" s="5"/>
      <c r="O35" s="12">
        <f t="shared" si="3"/>
        <v>1001</v>
      </c>
      <c r="P35" s="3"/>
      <c r="Q35" s="5"/>
      <c r="R35" s="12">
        <f t="shared" si="4"/>
        <v>1001</v>
      </c>
      <c r="S35" s="3"/>
      <c r="T35" s="5"/>
      <c r="U35" s="12">
        <f t="shared" si="5"/>
        <v>1001</v>
      </c>
      <c r="V35" s="3"/>
      <c r="W35" s="5"/>
      <c r="X35" s="12">
        <f t="shared" si="6"/>
        <v>1001</v>
      </c>
      <c r="Y35" s="3"/>
      <c r="Z35" s="5"/>
      <c r="AA35" s="12">
        <f t="shared" si="7"/>
        <v>1001</v>
      </c>
      <c r="AB35" s="3"/>
      <c r="AC35" s="5"/>
      <c r="AD35" s="12">
        <f t="shared" si="8"/>
        <v>1001</v>
      </c>
      <c r="AE35" s="3"/>
      <c r="AF35" s="5"/>
      <c r="AG35" s="12">
        <f t="shared" si="9"/>
        <v>1001</v>
      </c>
      <c r="AH35" s="3"/>
      <c r="AI35" s="5"/>
      <c r="AJ35" s="12">
        <f t="shared" si="10"/>
        <v>1001</v>
      </c>
      <c r="AK35" s="3"/>
      <c r="AL35" s="5"/>
      <c r="AM35" s="12">
        <f t="shared" si="11"/>
        <v>1001</v>
      </c>
      <c r="AN35" s="3"/>
      <c r="AO35" s="5"/>
      <c r="AP35" s="12">
        <f t="shared" si="12"/>
        <v>1001</v>
      </c>
      <c r="AQ35" s="3"/>
      <c r="AR35" s="5"/>
      <c r="AS35" s="12">
        <f t="shared" si="13"/>
        <v>1001</v>
      </c>
      <c r="AT35" s="3"/>
      <c r="AU35" s="5"/>
      <c r="AV35" s="12">
        <f t="shared" si="14"/>
        <v>1001</v>
      </c>
    </row>
    <row r="36" spans="1:48" ht="15.75" x14ac:dyDescent="0.25">
      <c r="A36" s="47">
        <v>33</v>
      </c>
      <c r="B36" s="50">
        <f>SUMPRODUCT(SMALL((I36,L36,O36,R36,U36,X36,AA36,AD36,AG36,AJ36,AM36,AP36,AS36,AV36),ROW($1:$6)))</f>
        <v>6006</v>
      </c>
      <c r="C36" s="7">
        <f t="shared" ref="C36:C56" si="15">I36+L36+O36+R36+U36+X36+AA36+AD36+AG36+AJ36+AM36+AP36+AS36+AV36</f>
        <v>14014</v>
      </c>
      <c r="D36" s="4" t="s">
        <v>35</v>
      </c>
      <c r="E36" s="10" t="s">
        <v>5</v>
      </c>
      <c r="F36" s="36" t="s">
        <v>50</v>
      </c>
      <c r="G36" s="3"/>
      <c r="H36" s="5"/>
      <c r="I36" s="12">
        <f t="shared" ref="I36:I56" si="16">IF(H36="",1001,H36*1000/I$3)</f>
        <v>1001</v>
      </c>
      <c r="J36" s="3"/>
      <c r="K36" s="5"/>
      <c r="L36" s="12">
        <f t="shared" ref="L36:L56" si="17">IF(K36="",1001,K36*1000/L$3)</f>
        <v>1001</v>
      </c>
      <c r="M36" s="3"/>
      <c r="N36" s="5"/>
      <c r="O36" s="12">
        <f t="shared" ref="O36:O56" si="18">IF(N36="",1001,N36*1000/O$3)</f>
        <v>1001</v>
      </c>
      <c r="P36" s="3"/>
      <c r="Q36" s="5"/>
      <c r="R36" s="12">
        <f t="shared" ref="R36:R56" si="19">IF(Q36="",1001,Q36*1000/R$3)</f>
        <v>1001</v>
      </c>
      <c r="S36" s="3"/>
      <c r="T36" s="5"/>
      <c r="U36" s="12">
        <f t="shared" ref="U36:U56" si="20">IF(T36="",1001,T36*1000/U$3)</f>
        <v>1001</v>
      </c>
      <c r="V36" s="3"/>
      <c r="W36" s="5"/>
      <c r="X36" s="12">
        <f t="shared" ref="X36:X56" si="21">IF(W36="",1001,W36*1000/X$3)</f>
        <v>1001</v>
      </c>
      <c r="Y36" s="3"/>
      <c r="Z36" s="5"/>
      <c r="AA36" s="12">
        <f t="shared" ref="AA36:AA56" si="22">IF(Z36="",1001,Z36*1000/AA$3)</f>
        <v>1001</v>
      </c>
      <c r="AB36" s="3"/>
      <c r="AC36" s="5"/>
      <c r="AD36" s="12">
        <f t="shared" ref="AD36:AD56" si="23">IF(AC36="",1001,AC36*1000/AD$3)</f>
        <v>1001</v>
      </c>
      <c r="AE36" s="3"/>
      <c r="AF36" s="5"/>
      <c r="AG36" s="12">
        <f t="shared" ref="AG36:AG56" si="24">IF(AF36="",1001,AF36*1000/AG$3)</f>
        <v>1001</v>
      </c>
      <c r="AH36" s="3"/>
      <c r="AI36" s="5"/>
      <c r="AJ36" s="12">
        <f t="shared" ref="AJ36:AJ56" si="25">IF(AI36="",1001,AI36*1000/AJ$3)</f>
        <v>1001</v>
      </c>
      <c r="AK36" s="3"/>
      <c r="AL36" s="5"/>
      <c r="AM36" s="12">
        <f t="shared" ref="AM36:AM56" si="26">IF(AL36="",1001,AL36*1000/AM$3)</f>
        <v>1001</v>
      </c>
      <c r="AN36" s="3"/>
      <c r="AO36" s="5"/>
      <c r="AP36" s="12">
        <f t="shared" ref="AP36:AP56" si="27">IF(AO36="",1001,AO36*1000/AP$3)</f>
        <v>1001</v>
      </c>
      <c r="AQ36" s="3"/>
      <c r="AR36" s="5"/>
      <c r="AS36" s="12">
        <f t="shared" ref="AS36:AS56" si="28">IF(AR36="",1001,AR36*1000/AS$3)</f>
        <v>1001</v>
      </c>
      <c r="AT36" s="3"/>
      <c r="AU36" s="5"/>
      <c r="AV36" s="12">
        <f t="shared" ref="AV36:AV56" si="29">IF(AU36="",1001,AU36*1000/AV$3)</f>
        <v>1001</v>
      </c>
    </row>
    <row r="37" spans="1:48" ht="15.75" x14ac:dyDescent="0.25">
      <c r="A37" s="47">
        <v>34</v>
      </c>
      <c r="B37" s="50">
        <f>SUMPRODUCT(SMALL((I37,L37,O37,R37,U37,X37,AA37,AD37,AG37,AJ37,AM37,AP37,AS37,AV37),ROW($1:$6)))</f>
        <v>6006</v>
      </c>
      <c r="C37" s="7">
        <f t="shared" si="15"/>
        <v>14014</v>
      </c>
      <c r="D37" s="4" t="s">
        <v>40</v>
      </c>
      <c r="E37" s="10" t="s">
        <v>41</v>
      </c>
      <c r="F37" s="36" t="s">
        <v>50</v>
      </c>
      <c r="G37" s="3"/>
      <c r="H37" s="5"/>
      <c r="I37" s="12">
        <f t="shared" si="16"/>
        <v>1001</v>
      </c>
      <c r="J37" s="3"/>
      <c r="K37" s="5"/>
      <c r="L37" s="12">
        <f t="shared" si="17"/>
        <v>1001</v>
      </c>
      <c r="M37" s="3"/>
      <c r="N37" s="5"/>
      <c r="O37" s="12">
        <f t="shared" si="18"/>
        <v>1001</v>
      </c>
      <c r="P37" s="3"/>
      <c r="Q37" s="5"/>
      <c r="R37" s="12">
        <f t="shared" si="19"/>
        <v>1001</v>
      </c>
      <c r="S37" s="3"/>
      <c r="T37" s="5"/>
      <c r="U37" s="12">
        <f t="shared" si="20"/>
        <v>1001</v>
      </c>
      <c r="V37" s="3"/>
      <c r="W37" s="5"/>
      <c r="X37" s="12">
        <f t="shared" si="21"/>
        <v>1001</v>
      </c>
      <c r="Y37" s="3"/>
      <c r="Z37" s="5"/>
      <c r="AA37" s="12">
        <f t="shared" si="22"/>
        <v>1001</v>
      </c>
      <c r="AB37" s="3"/>
      <c r="AC37" s="5"/>
      <c r="AD37" s="12">
        <f t="shared" si="23"/>
        <v>1001</v>
      </c>
      <c r="AE37" s="3"/>
      <c r="AF37" s="5"/>
      <c r="AG37" s="12">
        <f t="shared" si="24"/>
        <v>1001</v>
      </c>
      <c r="AH37" s="3"/>
      <c r="AI37" s="5"/>
      <c r="AJ37" s="12">
        <f t="shared" si="25"/>
        <v>1001</v>
      </c>
      <c r="AK37" s="3"/>
      <c r="AL37" s="5"/>
      <c r="AM37" s="12">
        <f t="shared" si="26"/>
        <v>1001</v>
      </c>
      <c r="AN37" s="3"/>
      <c r="AO37" s="5"/>
      <c r="AP37" s="12">
        <f t="shared" si="27"/>
        <v>1001</v>
      </c>
      <c r="AQ37" s="3"/>
      <c r="AR37" s="5"/>
      <c r="AS37" s="12">
        <f t="shared" si="28"/>
        <v>1001</v>
      </c>
      <c r="AT37" s="3"/>
      <c r="AU37" s="5"/>
      <c r="AV37" s="12">
        <f t="shared" si="29"/>
        <v>1001</v>
      </c>
    </row>
    <row r="38" spans="1:48" ht="15.75" x14ac:dyDescent="0.25">
      <c r="A38" s="47">
        <v>35</v>
      </c>
      <c r="B38" s="50">
        <f>SUMPRODUCT(SMALL((I38,L38,O38,R38,U38,X38,AA38,AD38,AG38,AJ38,AM38,AP38,AS38,AV38),ROW($1:$6)))</f>
        <v>6006</v>
      </c>
      <c r="C38" s="7">
        <f t="shared" si="15"/>
        <v>14014</v>
      </c>
      <c r="D38" s="4" t="s">
        <v>42</v>
      </c>
      <c r="E38" s="10" t="s">
        <v>31</v>
      </c>
      <c r="F38" s="36" t="s">
        <v>50</v>
      </c>
      <c r="G38" s="3"/>
      <c r="H38" s="5"/>
      <c r="I38" s="12">
        <f t="shared" si="16"/>
        <v>1001</v>
      </c>
      <c r="J38" s="3"/>
      <c r="K38" s="5"/>
      <c r="L38" s="12">
        <f t="shared" si="17"/>
        <v>1001</v>
      </c>
      <c r="M38" s="3"/>
      <c r="N38" s="5"/>
      <c r="O38" s="12">
        <f t="shared" si="18"/>
        <v>1001</v>
      </c>
      <c r="P38" s="3"/>
      <c r="Q38" s="5"/>
      <c r="R38" s="12">
        <f t="shared" si="19"/>
        <v>1001</v>
      </c>
      <c r="S38" s="3"/>
      <c r="T38" s="5"/>
      <c r="U38" s="12">
        <f t="shared" si="20"/>
        <v>1001</v>
      </c>
      <c r="V38" s="3"/>
      <c r="W38" s="5"/>
      <c r="X38" s="12">
        <f t="shared" si="21"/>
        <v>1001</v>
      </c>
      <c r="Y38" s="3"/>
      <c r="Z38" s="5"/>
      <c r="AA38" s="12">
        <f t="shared" si="22"/>
        <v>1001</v>
      </c>
      <c r="AB38" s="3"/>
      <c r="AC38" s="5"/>
      <c r="AD38" s="12">
        <f t="shared" si="23"/>
        <v>1001</v>
      </c>
      <c r="AE38" s="3"/>
      <c r="AF38" s="5"/>
      <c r="AG38" s="12">
        <f t="shared" si="24"/>
        <v>1001</v>
      </c>
      <c r="AH38" s="3"/>
      <c r="AI38" s="5"/>
      <c r="AJ38" s="12">
        <f t="shared" si="25"/>
        <v>1001</v>
      </c>
      <c r="AK38" s="3"/>
      <c r="AL38" s="5"/>
      <c r="AM38" s="12">
        <f t="shared" si="26"/>
        <v>1001</v>
      </c>
      <c r="AN38" s="3"/>
      <c r="AO38" s="5"/>
      <c r="AP38" s="12">
        <f t="shared" si="27"/>
        <v>1001</v>
      </c>
      <c r="AQ38" s="3"/>
      <c r="AR38" s="5"/>
      <c r="AS38" s="12">
        <f t="shared" si="28"/>
        <v>1001</v>
      </c>
      <c r="AT38" s="3"/>
      <c r="AU38" s="5"/>
      <c r="AV38" s="12">
        <f t="shared" si="29"/>
        <v>1001</v>
      </c>
    </row>
    <row r="39" spans="1:48" ht="15.75" x14ac:dyDescent="0.25">
      <c r="A39" s="47">
        <v>36</v>
      </c>
      <c r="B39" s="50">
        <f>SUMPRODUCT(SMALL((I39,L39,O39,R39,U39,X39,AA39,AD39,AG39,AJ39,AM39,AP39,AS39,AV39),ROW($1:$6)))</f>
        <v>6006</v>
      </c>
      <c r="C39" s="7">
        <f t="shared" si="15"/>
        <v>14014</v>
      </c>
      <c r="D39" s="4" t="s">
        <v>43</v>
      </c>
      <c r="E39" s="10" t="s">
        <v>39</v>
      </c>
      <c r="F39" s="36" t="s">
        <v>50</v>
      </c>
      <c r="G39" s="3"/>
      <c r="H39" s="5"/>
      <c r="I39" s="12">
        <f t="shared" si="16"/>
        <v>1001</v>
      </c>
      <c r="J39" s="3"/>
      <c r="K39" s="5"/>
      <c r="L39" s="12">
        <f t="shared" si="17"/>
        <v>1001</v>
      </c>
      <c r="M39" s="3"/>
      <c r="N39" s="5"/>
      <c r="O39" s="12">
        <f t="shared" si="18"/>
        <v>1001</v>
      </c>
      <c r="P39" s="3"/>
      <c r="Q39" s="5"/>
      <c r="R39" s="12">
        <f t="shared" si="19"/>
        <v>1001</v>
      </c>
      <c r="S39" s="3"/>
      <c r="T39" s="5"/>
      <c r="U39" s="12">
        <f t="shared" si="20"/>
        <v>1001</v>
      </c>
      <c r="V39" s="3"/>
      <c r="W39" s="5"/>
      <c r="X39" s="12">
        <f t="shared" si="21"/>
        <v>1001</v>
      </c>
      <c r="Y39" s="3"/>
      <c r="Z39" s="5"/>
      <c r="AA39" s="12">
        <f t="shared" si="22"/>
        <v>1001</v>
      </c>
      <c r="AB39" s="3"/>
      <c r="AC39" s="5"/>
      <c r="AD39" s="12">
        <f t="shared" si="23"/>
        <v>1001</v>
      </c>
      <c r="AE39" s="3"/>
      <c r="AF39" s="5"/>
      <c r="AG39" s="12">
        <f t="shared" si="24"/>
        <v>1001</v>
      </c>
      <c r="AH39" s="3"/>
      <c r="AI39" s="5"/>
      <c r="AJ39" s="12">
        <f t="shared" si="25"/>
        <v>1001</v>
      </c>
      <c r="AK39" s="3"/>
      <c r="AL39" s="5"/>
      <c r="AM39" s="12">
        <f t="shared" si="26"/>
        <v>1001</v>
      </c>
      <c r="AN39" s="3"/>
      <c r="AO39" s="5"/>
      <c r="AP39" s="12">
        <f t="shared" si="27"/>
        <v>1001</v>
      </c>
      <c r="AQ39" s="3"/>
      <c r="AR39" s="5"/>
      <c r="AS39" s="12">
        <f t="shared" si="28"/>
        <v>1001</v>
      </c>
      <c r="AT39" s="3"/>
      <c r="AU39" s="5"/>
      <c r="AV39" s="12">
        <f t="shared" si="29"/>
        <v>1001</v>
      </c>
    </row>
    <row r="40" spans="1:48" ht="15.75" x14ac:dyDescent="0.25">
      <c r="A40" s="47">
        <v>37</v>
      </c>
      <c r="B40" s="50">
        <f>SUMPRODUCT(SMALL((I40,L40,O40,R40,U40,X40,AA40,AD40,AG40,AJ40,AM40,AP40,AS40,AV40),ROW($1:$6)))</f>
        <v>6006</v>
      </c>
      <c r="C40" s="7">
        <f t="shared" si="15"/>
        <v>14014</v>
      </c>
      <c r="D40" s="4" t="s">
        <v>46</v>
      </c>
      <c r="E40" s="10" t="s">
        <v>47</v>
      </c>
      <c r="F40" s="36" t="s">
        <v>50</v>
      </c>
      <c r="G40" s="3"/>
      <c r="H40" s="5"/>
      <c r="I40" s="12">
        <f t="shared" si="16"/>
        <v>1001</v>
      </c>
      <c r="J40" s="3"/>
      <c r="K40" s="5"/>
      <c r="L40" s="12">
        <f t="shared" si="17"/>
        <v>1001</v>
      </c>
      <c r="M40" s="3"/>
      <c r="N40" s="5"/>
      <c r="O40" s="12">
        <f t="shared" si="18"/>
        <v>1001</v>
      </c>
      <c r="P40" s="3"/>
      <c r="Q40" s="5"/>
      <c r="R40" s="12">
        <f t="shared" si="19"/>
        <v>1001</v>
      </c>
      <c r="S40" s="3"/>
      <c r="T40" s="5"/>
      <c r="U40" s="12">
        <f t="shared" si="20"/>
        <v>1001</v>
      </c>
      <c r="V40" s="3"/>
      <c r="W40" s="5"/>
      <c r="X40" s="12">
        <f t="shared" si="21"/>
        <v>1001</v>
      </c>
      <c r="Y40" s="3"/>
      <c r="Z40" s="5"/>
      <c r="AA40" s="12">
        <f t="shared" si="22"/>
        <v>1001</v>
      </c>
      <c r="AB40" s="3"/>
      <c r="AC40" s="5"/>
      <c r="AD40" s="12">
        <f t="shared" si="23"/>
        <v>1001</v>
      </c>
      <c r="AE40" s="3"/>
      <c r="AF40" s="5"/>
      <c r="AG40" s="12">
        <f t="shared" si="24"/>
        <v>1001</v>
      </c>
      <c r="AH40" s="3"/>
      <c r="AI40" s="5"/>
      <c r="AJ40" s="12">
        <f t="shared" si="25"/>
        <v>1001</v>
      </c>
      <c r="AK40" s="3"/>
      <c r="AL40" s="5"/>
      <c r="AM40" s="12">
        <f t="shared" si="26"/>
        <v>1001</v>
      </c>
      <c r="AN40" s="3"/>
      <c r="AO40" s="5"/>
      <c r="AP40" s="12">
        <f t="shared" si="27"/>
        <v>1001</v>
      </c>
      <c r="AQ40" s="3"/>
      <c r="AR40" s="5"/>
      <c r="AS40" s="12">
        <f t="shared" si="28"/>
        <v>1001</v>
      </c>
      <c r="AT40" s="3"/>
      <c r="AU40" s="5"/>
      <c r="AV40" s="12">
        <f t="shared" si="29"/>
        <v>1001</v>
      </c>
    </row>
    <row r="41" spans="1:48" ht="15.75" x14ac:dyDescent="0.25">
      <c r="A41" s="47">
        <v>38</v>
      </c>
      <c r="B41" s="50">
        <f>SUMPRODUCT(SMALL((I41,L41,O41,R41,U41,X41,AA41,AD41,AG41,AJ41,AM41,AP41,AS41,AV41),ROW($1:$6)))</f>
        <v>6006</v>
      </c>
      <c r="C41" s="7">
        <f t="shared" si="15"/>
        <v>14014</v>
      </c>
      <c r="D41" s="4" t="s">
        <v>84</v>
      </c>
      <c r="E41" s="10" t="s">
        <v>85</v>
      </c>
      <c r="F41" s="36" t="s">
        <v>6</v>
      </c>
      <c r="G41" s="3"/>
      <c r="H41" s="5"/>
      <c r="I41" s="12">
        <f t="shared" si="16"/>
        <v>1001</v>
      </c>
      <c r="J41" s="3"/>
      <c r="K41" s="5"/>
      <c r="L41" s="12">
        <f t="shared" si="17"/>
        <v>1001</v>
      </c>
      <c r="M41" s="3"/>
      <c r="N41" s="5"/>
      <c r="O41" s="12">
        <f t="shared" si="18"/>
        <v>1001</v>
      </c>
      <c r="P41" s="3"/>
      <c r="Q41" s="5"/>
      <c r="R41" s="12">
        <f t="shared" si="19"/>
        <v>1001</v>
      </c>
      <c r="S41" s="3"/>
      <c r="T41" s="5"/>
      <c r="U41" s="12">
        <f t="shared" si="20"/>
        <v>1001</v>
      </c>
      <c r="V41" s="3"/>
      <c r="W41" s="5"/>
      <c r="X41" s="12">
        <f t="shared" si="21"/>
        <v>1001</v>
      </c>
      <c r="Y41" s="3"/>
      <c r="Z41" s="5"/>
      <c r="AA41" s="12">
        <f t="shared" si="22"/>
        <v>1001</v>
      </c>
      <c r="AB41" s="3"/>
      <c r="AC41" s="5"/>
      <c r="AD41" s="12">
        <f t="shared" si="23"/>
        <v>1001</v>
      </c>
      <c r="AE41" s="3"/>
      <c r="AF41" s="5"/>
      <c r="AG41" s="12">
        <f t="shared" si="24"/>
        <v>1001</v>
      </c>
      <c r="AH41" s="3"/>
      <c r="AI41" s="5"/>
      <c r="AJ41" s="12">
        <f t="shared" si="25"/>
        <v>1001</v>
      </c>
      <c r="AK41" s="3"/>
      <c r="AL41" s="5"/>
      <c r="AM41" s="12">
        <f t="shared" si="26"/>
        <v>1001</v>
      </c>
      <c r="AN41" s="3"/>
      <c r="AO41" s="5"/>
      <c r="AP41" s="12">
        <f t="shared" si="27"/>
        <v>1001</v>
      </c>
      <c r="AQ41" s="3"/>
      <c r="AR41" s="5"/>
      <c r="AS41" s="12">
        <f t="shared" si="28"/>
        <v>1001</v>
      </c>
      <c r="AT41" s="3"/>
      <c r="AU41" s="5"/>
      <c r="AV41" s="12">
        <f t="shared" si="29"/>
        <v>1001</v>
      </c>
    </row>
    <row r="42" spans="1:48" ht="15.75" x14ac:dyDescent="0.25">
      <c r="A42" s="47">
        <v>39</v>
      </c>
      <c r="B42" s="50">
        <f>SUMPRODUCT(SMALL((I42,L42,O42,R42,U42,X42,AA42,AD42,AG42,AJ42,AM42,AP42,AS42,AV42),ROW($1:$6)))</f>
        <v>6006</v>
      </c>
      <c r="C42" s="7">
        <f t="shared" si="15"/>
        <v>14014</v>
      </c>
      <c r="D42" s="4" t="s">
        <v>53</v>
      </c>
      <c r="E42" s="10" t="s">
        <v>54</v>
      </c>
      <c r="F42" s="36" t="s">
        <v>59</v>
      </c>
      <c r="G42" s="3"/>
      <c r="H42" s="5"/>
      <c r="I42" s="12">
        <f t="shared" si="16"/>
        <v>1001</v>
      </c>
      <c r="J42" s="3"/>
      <c r="K42" s="5"/>
      <c r="L42" s="12">
        <f t="shared" si="17"/>
        <v>1001</v>
      </c>
      <c r="M42" s="3"/>
      <c r="N42" s="5"/>
      <c r="O42" s="12">
        <f t="shared" si="18"/>
        <v>1001</v>
      </c>
      <c r="P42" s="3"/>
      <c r="Q42" s="5"/>
      <c r="R42" s="12">
        <f t="shared" si="19"/>
        <v>1001</v>
      </c>
      <c r="S42" s="3"/>
      <c r="T42" s="5"/>
      <c r="U42" s="12">
        <f t="shared" si="20"/>
        <v>1001</v>
      </c>
      <c r="V42" s="3"/>
      <c r="W42" s="5"/>
      <c r="X42" s="12">
        <f t="shared" si="21"/>
        <v>1001</v>
      </c>
      <c r="Y42" s="3"/>
      <c r="Z42" s="5"/>
      <c r="AA42" s="12">
        <f t="shared" si="22"/>
        <v>1001</v>
      </c>
      <c r="AB42" s="3"/>
      <c r="AC42" s="5"/>
      <c r="AD42" s="12">
        <f t="shared" si="23"/>
        <v>1001</v>
      </c>
      <c r="AE42" s="3"/>
      <c r="AF42" s="5"/>
      <c r="AG42" s="12">
        <f t="shared" si="24"/>
        <v>1001</v>
      </c>
      <c r="AH42" s="3"/>
      <c r="AI42" s="5"/>
      <c r="AJ42" s="12">
        <f t="shared" si="25"/>
        <v>1001</v>
      </c>
      <c r="AK42" s="3"/>
      <c r="AL42" s="5"/>
      <c r="AM42" s="12">
        <f t="shared" si="26"/>
        <v>1001</v>
      </c>
      <c r="AN42" s="3"/>
      <c r="AO42" s="5"/>
      <c r="AP42" s="12">
        <f t="shared" si="27"/>
        <v>1001</v>
      </c>
      <c r="AQ42" s="3"/>
      <c r="AR42" s="5"/>
      <c r="AS42" s="12">
        <f t="shared" si="28"/>
        <v>1001</v>
      </c>
      <c r="AT42" s="3"/>
      <c r="AU42" s="5"/>
      <c r="AV42" s="12">
        <f t="shared" si="29"/>
        <v>1001</v>
      </c>
    </row>
    <row r="43" spans="1:48" ht="15.75" x14ac:dyDescent="0.25">
      <c r="A43" s="47">
        <v>40</v>
      </c>
      <c r="B43" s="50">
        <f>SUMPRODUCT(SMALL((I43,L43,O43,R43,U43,X43,AA43,AD43,AG43,AJ43,AM43,AP43,AS43,AV43),ROW($1:$6)))</f>
        <v>6006</v>
      </c>
      <c r="C43" s="7">
        <f t="shared" si="15"/>
        <v>14014</v>
      </c>
      <c r="D43" s="4" t="s">
        <v>55</v>
      </c>
      <c r="E43" s="10" t="s">
        <v>56</v>
      </c>
      <c r="F43" s="36" t="s">
        <v>59</v>
      </c>
      <c r="G43" s="3"/>
      <c r="H43" s="5"/>
      <c r="I43" s="12">
        <f t="shared" si="16"/>
        <v>1001</v>
      </c>
      <c r="J43" s="3"/>
      <c r="K43" s="5"/>
      <c r="L43" s="12">
        <f t="shared" si="17"/>
        <v>1001</v>
      </c>
      <c r="M43" s="3"/>
      <c r="N43" s="5"/>
      <c r="O43" s="12">
        <f t="shared" si="18"/>
        <v>1001</v>
      </c>
      <c r="P43" s="3"/>
      <c r="Q43" s="5"/>
      <c r="R43" s="12">
        <f t="shared" si="19"/>
        <v>1001</v>
      </c>
      <c r="S43" s="3"/>
      <c r="T43" s="5"/>
      <c r="U43" s="12">
        <f t="shared" si="20"/>
        <v>1001</v>
      </c>
      <c r="V43" s="3"/>
      <c r="W43" s="5"/>
      <c r="X43" s="12">
        <f t="shared" si="21"/>
        <v>1001</v>
      </c>
      <c r="Y43" s="3"/>
      <c r="Z43" s="5"/>
      <c r="AA43" s="12">
        <f t="shared" si="22"/>
        <v>1001</v>
      </c>
      <c r="AB43" s="3"/>
      <c r="AC43" s="5"/>
      <c r="AD43" s="12">
        <f t="shared" si="23"/>
        <v>1001</v>
      </c>
      <c r="AE43" s="3"/>
      <c r="AF43" s="5"/>
      <c r="AG43" s="12">
        <f t="shared" si="24"/>
        <v>1001</v>
      </c>
      <c r="AH43" s="3"/>
      <c r="AI43" s="5"/>
      <c r="AJ43" s="12">
        <f t="shared" si="25"/>
        <v>1001</v>
      </c>
      <c r="AK43" s="3"/>
      <c r="AL43" s="5"/>
      <c r="AM43" s="12">
        <f t="shared" si="26"/>
        <v>1001</v>
      </c>
      <c r="AN43" s="3"/>
      <c r="AO43" s="5"/>
      <c r="AP43" s="12">
        <f t="shared" si="27"/>
        <v>1001</v>
      </c>
      <c r="AQ43" s="3"/>
      <c r="AR43" s="5"/>
      <c r="AS43" s="12">
        <f t="shared" si="28"/>
        <v>1001</v>
      </c>
      <c r="AT43" s="3"/>
      <c r="AU43" s="5"/>
      <c r="AV43" s="12">
        <f t="shared" si="29"/>
        <v>1001</v>
      </c>
    </row>
    <row r="44" spans="1:48" ht="15.75" x14ac:dyDescent="0.25">
      <c r="A44" s="47">
        <v>41</v>
      </c>
      <c r="B44" s="50">
        <f>SUMPRODUCT(SMALL((I44,L44,O44,R44,U44,X44,AA44,AD44,AG44,AJ44,AM44,AP44,AS44,AV44),ROW($1:$6)))</f>
        <v>6006</v>
      </c>
      <c r="C44" s="7">
        <f t="shared" si="15"/>
        <v>14014</v>
      </c>
      <c r="D44" s="4" t="s">
        <v>90</v>
      </c>
      <c r="E44" s="10" t="s">
        <v>37</v>
      </c>
      <c r="F44" s="36" t="s">
        <v>96</v>
      </c>
      <c r="G44" s="3"/>
      <c r="H44" s="5"/>
      <c r="I44" s="12">
        <f t="shared" si="16"/>
        <v>1001</v>
      </c>
      <c r="J44" s="3"/>
      <c r="K44" s="5"/>
      <c r="L44" s="12">
        <f t="shared" si="17"/>
        <v>1001</v>
      </c>
      <c r="M44" s="3"/>
      <c r="N44" s="5"/>
      <c r="O44" s="12">
        <f t="shared" si="18"/>
        <v>1001</v>
      </c>
      <c r="P44" s="3"/>
      <c r="Q44" s="5"/>
      <c r="R44" s="12">
        <f t="shared" si="19"/>
        <v>1001</v>
      </c>
      <c r="S44" s="3"/>
      <c r="T44" s="5"/>
      <c r="U44" s="12">
        <f t="shared" si="20"/>
        <v>1001</v>
      </c>
      <c r="V44" s="3"/>
      <c r="W44" s="5"/>
      <c r="X44" s="12">
        <f t="shared" si="21"/>
        <v>1001</v>
      </c>
      <c r="Y44" s="3"/>
      <c r="Z44" s="5"/>
      <c r="AA44" s="12">
        <f t="shared" si="22"/>
        <v>1001</v>
      </c>
      <c r="AB44" s="3"/>
      <c r="AC44" s="5"/>
      <c r="AD44" s="12">
        <f t="shared" si="23"/>
        <v>1001</v>
      </c>
      <c r="AE44" s="3"/>
      <c r="AF44" s="5"/>
      <c r="AG44" s="12">
        <f t="shared" si="24"/>
        <v>1001</v>
      </c>
      <c r="AH44" s="3"/>
      <c r="AI44" s="5"/>
      <c r="AJ44" s="12">
        <f t="shared" si="25"/>
        <v>1001</v>
      </c>
      <c r="AK44" s="3"/>
      <c r="AL44" s="5"/>
      <c r="AM44" s="12">
        <f t="shared" si="26"/>
        <v>1001</v>
      </c>
      <c r="AN44" s="3"/>
      <c r="AO44" s="5"/>
      <c r="AP44" s="12">
        <f t="shared" si="27"/>
        <v>1001</v>
      </c>
      <c r="AQ44" s="3"/>
      <c r="AR44" s="5"/>
      <c r="AS44" s="12">
        <f t="shared" si="28"/>
        <v>1001</v>
      </c>
      <c r="AT44" s="3"/>
      <c r="AU44" s="5"/>
      <c r="AV44" s="12">
        <f t="shared" si="29"/>
        <v>1001</v>
      </c>
    </row>
    <row r="45" spans="1:48" ht="15.75" x14ac:dyDescent="0.25">
      <c r="A45" s="47">
        <v>42</v>
      </c>
      <c r="B45" s="50">
        <f>SUMPRODUCT(SMALL((I45,L45,O45,R45,U45,X45,AA45,AD45,AG45,AJ45,AM45,AP45,AS45,AV45),ROW($1:$6)))</f>
        <v>6006</v>
      </c>
      <c r="C45" s="7">
        <f t="shared" si="15"/>
        <v>14014</v>
      </c>
      <c r="D45" s="4" t="s">
        <v>91</v>
      </c>
      <c r="E45" s="10" t="s">
        <v>92</v>
      </c>
      <c r="F45" s="36" t="s">
        <v>96</v>
      </c>
      <c r="G45" s="3"/>
      <c r="H45" s="5"/>
      <c r="I45" s="12">
        <f t="shared" si="16"/>
        <v>1001</v>
      </c>
      <c r="J45" s="3"/>
      <c r="K45" s="5"/>
      <c r="L45" s="12">
        <f t="shared" si="17"/>
        <v>1001</v>
      </c>
      <c r="M45" s="3"/>
      <c r="N45" s="5"/>
      <c r="O45" s="12">
        <f t="shared" si="18"/>
        <v>1001</v>
      </c>
      <c r="P45" s="3"/>
      <c r="Q45" s="5"/>
      <c r="R45" s="12">
        <f t="shared" si="19"/>
        <v>1001</v>
      </c>
      <c r="S45" s="3"/>
      <c r="T45" s="5"/>
      <c r="U45" s="12">
        <f t="shared" si="20"/>
        <v>1001</v>
      </c>
      <c r="V45" s="3"/>
      <c r="W45" s="5"/>
      <c r="X45" s="12">
        <f t="shared" si="21"/>
        <v>1001</v>
      </c>
      <c r="Y45" s="3"/>
      <c r="Z45" s="5"/>
      <c r="AA45" s="12">
        <f t="shared" si="22"/>
        <v>1001</v>
      </c>
      <c r="AB45" s="3"/>
      <c r="AC45" s="5"/>
      <c r="AD45" s="12">
        <f t="shared" si="23"/>
        <v>1001</v>
      </c>
      <c r="AE45" s="3"/>
      <c r="AF45" s="5"/>
      <c r="AG45" s="12">
        <f t="shared" si="24"/>
        <v>1001</v>
      </c>
      <c r="AH45" s="3"/>
      <c r="AI45" s="5"/>
      <c r="AJ45" s="12">
        <f t="shared" si="25"/>
        <v>1001</v>
      </c>
      <c r="AK45" s="3"/>
      <c r="AL45" s="5"/>
      <c r="AM45" s="12">
        <f t="shared" si="26"/>
        <v>1001</v>
      </c>
      <c r="AN45" s="3"/>
      <c r="AO45" s="5"/>
      <c r="AP45" s="12">
        <f t="shared" si="27"/>
        <v>1001</v>
      </c>
      <c r="AQ45" s="3"/>
      <c r="AR45" s="5"/>
      <c r="AS45" s="12">
        <f t="shared" si="28"/>
        <v>1001</v>
      </c>
      <c r="AT45" s="3"/>
      <c r="AU45" s="5"/>
      <c r="AV45" s="12">
        <f t="shared" si="29"/>
        <v>1001</v>
      </c>
    </row>
    <row r="46" spans="1:48" ht="15.75" x14ac:dyDescent="0.25">
      <c r="A46" s="47">
        <v>43</v>
      </c>
      <c r="B46" s="50">
        <f>SUMPRODUCT(SMALL((I46,L46,O46,R46,U46,X46,AA46,AD46,AG46,AJ46,AM46,AP46,AS46,AV46),ROW($1:$6)))</f>
        <v>6006</v>
      </c>
      <c r="C46" s="7">
        <f t="shared" si="15"/>
        <v>14014</v>
      </c>
      <c r="D46" s="4" t="s">
        <v>95</v>
      </c>
      <c r="E46" s="10" t="s">
        <v>33</v>
      </c>
      <c r="F46" s="36" t="s">
        <v>96</v>
      </c>
      <c r="G46" s="3"/>
      <c r="H46" s="5"/>
      <c r="I46" s="12">
        <f t="shared" si="16"/>
        <v>1001</v>
      </c>
      <c r="J46" s="3"/>
      <c r="K46" s="5"/>
      <c r="L46" s="12">
        <f t="shared" si="17"/>
        <v>1001</v>
      </c>
      <c r="M46" s="3"/>
      <c r="N46" s="5"/>
      <c r="O46" s="12">
        <f t="shared" si="18"/>
        <v>1001</v>
      </c>
      <c r="P46" s="3"/>
      <c r="Q46" s="5"/>
      <c r="R46" s="12">
        <f t="shared" si="19"/>
        <v>1001</v>
      </c>
      <c r="S46" s="3"/>
      <c r="T46" s="5"/>
      <c r="U46" s="12">
        <f t="shared" si="20"/>
        <v>1001</v>
      </c>
      <c r="V46" s="3"/>
      <c r="W46" s="5"/>
      <c r="X46" s="12">
        <f t="shared" si="21"/>
        <v>1001</v>
      </c>
      <c r="Y46" s="3"/>
      <c r="Z46" s="5"/>
      <c r="AA46" s="12">
        <f t="shared" si="22"/>
        <v>1001</v>
      </c>
      <c r="AB46" s="3"/>
      <c r="AC46" s="5"/>
      <c r="AD46" s="12">
        <f t="shared" si="23"/>
        <v>1001</v>
      </c>
      <c r="AE46" s="3"/>
      <c r="AF46" s="5"/>
      <c r="AG46" s="12">
        <f t="shared" si="24"/>
        <v>1001</v>
      </c>
      <c r="AH46" s="3"/>
      <c r="AI46" s="5"/>
      <c r="AJ46" s="12">
        <f t="shared" si="25"/>
        <v>1001</v>
      </c>
      <c r="AK46" s="3"/>
      <c r="AL46" s="5"/>
      <c r="AM46" s="12">
        <f t="shared" si="26"/>
        <v>1001</v>
      </c>
      <c r="AN46" s="3"/>
      <c r="AO46" s="5"/>
      <c r="AP46" s="12">
        <f t="shared" si="27"/>
        <v>1001</v>
      </c>
      <c r="AQ46" s="3"/>
      <c r="AR46" s="5"/>
      <c r="AS46" s="12">
        <f t="shared" si="28"/>
        <v>1001</v>
      </c>
      <c r="AT46" s="3"/>
      <c r="AU46" s="5"/>
      <c r="AV46" s="12">
        <f t="shared" si="29"/>
        <v>1001</v>
      </c>
    </row>
    <row r="47" spans="1:48" ht="15.75" x14ac:dyDescent="0.25">
      <c r="A47" s="47">
        <v>44</v>
      </c>
      <c r="B47" s="50">
        <f>SUMPRODUCT(SMALL((I47,L47,O47,R47,U47,X47,AA47,AD47,AG47,AJ47,AM47,AP47,AS47,AV47),ROW($1:$6)))</f>
        <v>6006</v>
      </c>
      <c r="C47" s="7">
        <f t="shared" si="15"/>
        <v>14014</v>
      </c>
      <c r="D47" s="4" t="s">
        <v>60</v>
      </c>
      <c r="E47" s="10" t="s">
        <v>61</v>
      </c>
      <c r="F47" s="36" t="s">
        <v>65</v>
      </c>
      <c r="G47" s="3"/>
      <c r="H47" s="5"/>
      <c r="I47" s="12">
        <f t="shared" si="16"/>
        <v>1001</v>
      </c>
      <c r="J47" s="3"/>
      <c r="K47" s="5"/>
      <c r="L47" s="12">
        <f t="shared" si="17"/>
        <v>1001</v>
      </c>
      <c r="M47" s="3"/>
      <c r="N47" s="5"/>
      <c r="O47" s="12">
        <f t="shared" si="18"/>
        <v>1001</v>
      </c>
      <c r="P47" s="3"/>
      <c r="Q47" s="5"/>
      <c r="R47" s="12">
        <f t="shared" si="19"/>
        <v>1001</v>
      </c>
      <c r="S47" s="3"/>
      <c r="T47" s="5"/>
      <c r="U47" s="12">
        <f t="shared" si="20"/>
        <v>1001</v>
      </c>
      <c r="V47" s="3"/>
      <c r="W47" s="5"/>
      <c r="X47" s="12">
        <f t="shared" si="21"/>
        <v>1001</v>
      </c>
      <c r="Y47" s="3"/>
      <c r="Z47" s="5"/>
      <c r="AA47" s="12">
        <f t="shared" si="22"/>
        <v>1001</v>
      </c>
      <c r="AB47" s="3"/>
      <c r="AC47" s="5"/>
      <c r="AD47" s="12">
        <f t="shared" si="23"/>
        <v>1001</v>
      </c>
      <c r="AE47" s="3"/>
      <c r="AF47" s="5"/>
      <c r="AG47" s="12">
        <f t="shared" si="24"/>
        <v>1001</v>
      </c>
      <c r="AH47" s="3"/>
      <c r="AI47" s="5"/>
      <c r="AJ47" s="12">
        <f t="shared" si="25"/>
        <v>1001</v>
      </c>
      <c r="AK47" s="3"/>
      <c r="AL47" s="5"/>
      <c r="AM47" s="12">
        <f t="shared" si="26"/>
        <v>1001</v>
      </c>
      <c r="AN47" s="3"/>
      <c r="AO47" s="5"/>
      <c r="AP47" s="12">
        <f t="shared" si="27"/>
        <v>1001</v>
      </c>
      <c r="AQ47" s="3"/>
      <c r="AR47" s="5"/>
      <c r="AS47" s="12">
        <f t="shared" si="28"/>
        <v>1001</v>
      </c>
      <c r="AT47" s="3"/>
      <c r="AU47" s="5"/>
      <c r="AV47" s="12">
        <f t="shared" si="29"/>
        <v>1001</v>
      </c>
    </row>
    <row r="48" spans="1:48" ht="15.75" x14ac:dyDescent="0.25">
      <c r="A48" s="47">
        <v>45</v>
      </c>
      <c r="B48" s="50">
        <f>SUMPRODUCT(SMALL((I48,L48,O48,R48,U48,X48,AA48,AD48,AG48,AJ48,AM48,AP48,AS48,AV48),ROW($1:$6)))</f>
        <v>6006</v>
      </c>
      <c r="C48" s="7">
        <f t="shared" si="15"/>
        <v>14014</v>
      </c>
      <c r="D48" s="4" t="s">
        <v>97</v>
      </c>
      <c r="E48" s="10" t="s">
        <v>98</v>
      </c>
      <c r="F48" s="36" t="s">
        <v>100</v>
      </c>
      <c r="G48" s="3"/>
      <c r="H48" s="5"/>
      <c r="I48" s="12">
        <f t="shared" si="16"/>
        <v>1001</v>
      </c>
      <c r="J48" s="3"/>
      <c r="K48" s="5"/>
      <c r="L48" s="12">
        <f t="shared" si="17"/>
        <v>1001</v>
      </c>
      <c r="M48" s="3"/>
      <c r="N48" s="5"/>
      <c r="O48" s="12">
        <f t="shared" si="18"/>
        <v>1001</v>
      </c>
      <c r="P48" s="3"/>
      <c r="Q48" s="5"/>
      <c r="R48" s="12">
        <f t="shared" si="19"/>
        <v>1001</v>
      </c>
      <c r="S48" s="3"/>
      <c r="T48" s="5"/>
      <c r="U48" s="12">
        <f t="shared" si="20"/>
        <v>1001</v>
      </c>
      <c r="V48" s="3"/>
      <c r="W48" s="5"/>
      <c r="X48" s="12">
        <f t="shared" si="21"/>
        <v>1001</v>
      </c>
      <c r="Y48" s="3"/>
      <c r="Z48" s="5"/>
      <c r="AA48" s="12">
        <f t="shared" si="22"/>
        <v>1001</v>
      </c>
      <c r="AB48" s="3"/>
      <c r="AC48" s="5"/>
      <c r="AD48" s="12">
        <f t="shared" si="23"/>
        <v>1001</v>
      </c>
      <c r="AE48" s="3"/>
      <c r="AF48" s="5"/>
      <c r="AG48" s="12">
        <f t="shared" si="24"/>
        <v>1001</v>
      </c>
      <c r="AH48" s="3"/>
      <c r="AI48" s="5"/>
      <c r="AJ48" s="12">
        <f t="shared" si="25"/>
        <v>1001</v>
      </c>
      <c r="AK48" s="3"/>
      <c r="AL48" s="5"/>
      <c r="AM48" s="12">
        <f t="shared" si="26"/>
        <v>1001</v>
      </c>
      <c r="AN48" s="3"/>
      <c r="AO48" s="5"/>
      <c r="AP48" s="12">
        <f t="shared" si="27"/>
        <v>1001</v>
      </c>
      <c r="AQ48" s="3"/>
      <c r="AR48" s="5"/>
      <c r="AS48" s="12">
        <f t="shared" si="28"/>
        <v>1001</v>
      </c>
      <c r="AT48" s="3"/>
      <c r="AU48" s="5"/>
      <c r="AV48" s="12">
        <f t="shared" si="29"/>
        <v>1001</v>
      </c>
    </row>
    <row r="49" spans="1:48" ht="15.75" x14ac:dyDescent="0.25">
      <c r="A49" s="47">
        <v>46</v>
      </c>
      <c r="B49" s="50">
        <f>SUMPRODUCT(SMALL((I49,L49,O49,R49,U49,X49,AA49,AD49,AG49,AJ49,AM49,AP49,AS49,AV49),ROW($1:$6)))</f>
        <v>6006</v>
      </c>
      <c r="C49" s="7">
        <f t="shared" si="15"/>
        <v>14014</v>
      </c>
      <c r="D49" s="4" t="s">
        <v>66</v>
      </c>
      <c r="E49" s="10" t="s">
        <v>67</v>
      </c>
      <c r="F49" s="36" t="s">
        <v>71</v>
      </c>
      <c r="G49" s="3"/>
      <c r="H49" s="5"/>
      <c r="I49" s="12">
        <f t="shared" si="16"/>
        <v>1001</v>
      </c>
      <c r="J49" s="3"/>
      <c r="K49" s="5"/>
      <c r="L49" s="12">
        <f t="shared" si="17"/>
        <v>1001</v>
      </c>
      <c r="M49" s="3"/>
      <c r="N49" s="5"/>
      <c r="O49" s="12">
        <f t="shared" si="18"/>
        <v>1001</v>
      </c>
      <c r="P49" s="3"/>
      <c r="Q49" s="5"/>
      <c r="R49" s="12">
        <f t="shared" si="19"/>
        <v>1001</v>
      </c>
      <c r="S49" s="3"/>
      <c r="T49" s="5"/>
      <c r="U49" s="12">
        <f t="shared" si="20"/>
        <v>1001</v>
      </c>
      <c r="V49" s="3"/>
      <c r="W49" s="5"/>
      <c r="X49" s="12">
        <f t="shared" si="21"/>
        <v>1001</v>
      </c>
      <c r="Y49" s="3"/>
      <c r="Z49" s="5"/>
      <c r="AA49" s="12">
        <f t="shared" si="22"/>
        <v>1001</v>
      </c>
      <c r="AB49" s="3"/>
      <c r="AC49" s="5"/>
      <c r="AD49" s="12">
        <f t="shared" si="23"/>
        <v>1001</v>
      </c>
      <c r="AE49" s="3"/>
      <c r="AF49" s="5"/>
      <c r="AG49" s="12">
        <f t="shared" si="24"/>
        <v>1001</v>
      </c>
      <c r="AH49" s="3"/>
      <c r="AI49" s="5"/>
      <c r="AJ49" s="12">
        <f t="shared" si="25"/>
        <v>1001</v>
      </c>
      <c r="AK49" s="3"/>
      <c r="AL49" s="5"/>
      <c r="AM49" s="12">
        <f t="shared" si="26"/>
        <v>1001</v>
      </c>
      <c r="AN49" s="3"/>
      <c r="AO49" s="5"/>
      <c r="AP49" s="12">
        <f t="shared" si="27"/>
        <v>1001</v>
      </c>
      <c r="AQ49" s="3"/>
      <c r="AR49" s="5"/>
      <c r="AS49" s="12">
        <f t="shared" si="28"/>
        <v>1001</v>
      </c>
      <c r="AT49" s="3"/>
      <c r="AU49" s="5"/>
      <c r="AV49" s="12">
        <f t="shared" si="29"/>
        <v>1001</v>
      </c>
    </row>
    <row r="50" spans="1:48" ht="15.75" x14ac:dyDescent="0.25">
      <c r="A50" s="47">
        <v>47</v>
      </c>
      <c r="B50" s="50">
        <f>SUMPRODUCT(SMALL((I50,L50,O50,R50,U50,X50,AA50,AD50,AG50,AJ50,AM50,AP50,AS50,AV50),ROW($1:$6)))</f>
        <v>6006</v>
      </c>
      <c r="C50" s="7">
        <f t="shared" si="15"/>
        <v>14014</v>
      </c>
      <c r="D50" s="4" t="s">
        <v>68</v>
      </c>
      <c r="E50" s="10" t="s">
        <v>69</v>
      </c>
      <c r="F50" s="36" t="s">
        <v>71</v>
      </c>
      <c r="G50" s="3"/>
      <c r="H50" s="5"/>
      <c r="I50" s="12">
        <f t="shared" si="16"/>
        <v>1001</v>
      </c>
      <c r="J50" s="3"/>
      <c r="K50" s="5"/>
      <c r="L50" s="12">
        <f t="shared" si="17"/>
        <v>1001</v>
      </c>
      <c r="M50" s="3"/>
      <c r="N50" s="5"/>
      <c r="O50" s="12">
        <f t="shared" si="18"/>
        <v>1001</v>
      </c>
      <c r="P50" s="3"/>
      <c r="Q50" s="5"/>
      <c r="R50" s="12">
        <f t="shared" si="19"/>
        <v>1001</v>
      </c>
      <c r="S50" s="3"/>
      <c r="T50" s="5"/>
      <c r="U50" s="12">
        <f t="shared" si="20"/>
        <v>1001</v>
      </c>
      <c r="V50" s="3"/>
      <c r="W50" s="5"/>
      <c r="X50" s="12">
        <f t="shared" si="21"/>
        <v>1001</v>
      </c>
      <c r="Y50" s="3"/>
      <c r="Z50" s="5"/>
      <c r="AA50" s="12">
        <f t="shared" si="22"/>
        <v>1001</v>
      </c>
      <c r="AB50" s="3"/>
      <c r="AC50" s="5"/>
      <c r="AD50" s="12">
        <f t="shared" si="23"/>
        <v>1001</v>
      </c>
      <c r="AE50" s="3"/>
      <c r="AF50" s="5"/>
      <c r="AG50" s="12">
        <f t="shared" si="24"/>
        <v>1001</v>
      </c>
      <c r="AH50" s="3"/>
      <c r="AI50" s="5"/>
      <c r="AJ50" s="12">
        <f t="shared" si="25"/>
        <v>1001</v>
      </c>
      <c r="AK50" s="3"/>
      <c r="AL50" s="5"/>
      <c r="AM50" s="12">
        <f t="shared" si="26"/>
        <v>1001</v>
      </c>
      <c r="AN50" s="3"/>
      <c r="AO50" s="5"/>
      <c r="AP50" s="12">
        <f t="shared" si="27"/>
        <v>1001</v>
      </c>
      <c r="AQ50" s="3"/>
      <c r="AR50" s="5"/>
      <c r="AS50" s="12">
        <f t="shared" si="28"/>
        <v>1001</v>
      </c>
      <c r="AT50" s="3"/>
      <c r="AU50" s="5"/>
      <c r="AV50" s="12">
        <f t="shared" si="29"/>
        <v>1001</v>
      </c>
    </row>
    <row r="51" spans="1:48" ht="15.75" x14ac:dyDescent="0.25">
      <c r="A51" s="47">
        <v>48</v>
      </c>
      <c r="B51" s="50">
        <f>SUMPRODUCT(SMALL((I51,L51,O51,R51,U51,X51,AA51,AD51,AG51,AJ51,AM51,AP51,AS51,AV51),ROW($1:$6)))</f>
        <v>6006</v>
      </c>
      <c r="C51" s="7">
        <f t="shared" si="15"/>
        <v>14014</v>
      </c>
      <c r="D51" s="4" t="s">
        <v>13</v>
      </c>
      <c r="E51" s="10" t="s">
        <v>14</v>
      </c>
      <c r="F51" s="37" t="s">
        <v>15</v>
      </c>
      <c r="G51" s="3"/>
      <c r="H51" s="5"/>
      <c r="I51" s="12">
        <f t="shared" si="16"/>
        <v>1001</v>
      </c>
      <c r="J51" s="3"/>
      <c r="K51" s="5"/>
      <c r="L51" s="12">
        <f t="shared" si="17"/>
        <v>1001</v>
      </c>
      <c r="M51" s="3"/>
      <c r="N51" s="5"/>
      <c r="O51" s="12">
        <f t="shared" si="18"/>
        <v>1001</v>
      </c>
      <c r="P51" s="3"/>
      <c r="Q51" s="5"/>
      <c r="R51" s="12">
        <f t="shared" si="19"/>
        <v>1001</v>
      </c>
      <c r="S51" s="3"/>
      <c r="T51" s="5"/>
      <c r="U51" s="12">
        <f t="shared" si="20"/>
        <v>1001</v>
      </c>
      <c r="V51" s="3"/>
      <c r="W51" s="5"/>
      <c r="X51" s="12">
        <f t="shared" si="21"/>
        <v>1001</v>
      </c>
      <c r="Y51" s="3"/>
      <c r="Z51" s="5"/>
      <c r="AA51" s="12">
        <f t="shared" si="22"/>
        <v>1001</v>
      </c>
      <c r="AB51" s="3"/>
      <c r="AC51" s="5"/>
      <c r="AD51" s="12">
        <f t="shared" si="23"/>
        <v>1001</v>
      </c>
      <c r="AE51" s="3"/>
      <c r="AF51" s="5"/>
      <c r="AG51" s="12">
        <f t="shared" si="24"/>
        <v>1001</v>
      </c>
      <c r="AH51" s="3"/>
      <c r="AI51" s="5"/>
      <c r="AJ51" s="12">
        <f t="shared" si="25"/>
        <v>1001</v>
      </c>
      <c r="AK51" s="3"/>
      <c r="AL51" s="5"/>
      <c r="AM51" s="12">
        <f t="shared" si="26"/>
        <v>1001</v>
      </c>
      <c r="AN51" s="3"/>
      <c r="AO51" s="5"/>
      <c r="AP51" s="12">
        <f t="shared" si="27"/>
        <v>1001</v>
      </c>
      <c r="AQ51" s="3"/>
      <c r="AR51" s="5"/>
      <c r="AS51" s="12">
        <f t="shared" si="28"/>
        <v>1001</v>
      </c>
      <c r="AT51" s="3"/>
      <c r="AU51" s="5"/>
      <c r="AV51" s="12">
        <f t="shared" si="29"/>
        <v>1001</v>
      </c>
    </row>
    <row r="52" spans="1:48" ht="15.75" x14ac:dyDescent="0.25">
      <c r="A52" s="47">
        <v>49</v>
      </c>
      <c r="B52" s="50">
        <f>SUMPRODUCT(SMALL((I52,L52,O52,R52,U52,X52,AA52,AD52,AG52,AJ52,AM52,AP52,AS52,AV52),ROW($1:$6)))</f>
        <v>6006</v>
      </c>
      <c r="C52" s="7">
        <f t="shared" si="15"/>
        <v>14014</v>
      </c>
      <c r="D52" s="4" t="s">
        <v>20</v>
      </c>
      <c r="E52" s="10" t="s">
        <v>21</v>
      </c>
      <c r="F52" s="37" t="s">
        <v>15</v>
      </c>
      <c r="G52" s="3"/>
      <c r="H52" s="5"/>
      <c r="I52" s="12">
        <f t="shared" si="16"/>
        <v>1001</v>
      </c>
      <c r="J52" s="3"/>
      <c r="K52" s="5"/>
      <c r="L52" s="12">
        <f t="shared" si="17"/>
        <v>1001</v>
      </c>
      <c r="M52" s="3"/>
      <c r="N52" s="5"/>
      <c r="O52" s="12">
        <f t="shared" si="18"/>
        <v>1001</v>
      </c>
      <c r="P52" s="3"/>
      <c r="Q52" s="5"/>
      <c r="R52" s="12">
        <f t="shared" si="19"/>
        <v>1001</v>
      </c>
      <c r="S52" s="3"/>
      <c r="T52" s="5"/>
      <c r="U52" s="12">
        <f t="shared" si="20"/>
        <v>1001</v>
      </c>
      <c r="V52" s="3"/>
      <c r="W52" s="5"/>
      <c r="X52" s="12">
        <f t="shared" si="21"/>
        <v>1001</v>
      </c>
      <c r="Y52" s="3"/>
      <c r="Z52" s="5"/>
      <c r="AA52" s="12">
        <f t="shared" si="22"/>
        <v>1001</v>
      </c>
      <c r="AB52" s="3"/>
      <c r="AC52" s="5"/>
      <c r="AD52" s="12">
        <f t="shared" si="23"/>
        <v>1001</v>
      </c>
      <c r="AE52" s="3"/>
      <c r="AF52" s="5"/>
      <c r="AG52" s="12">
        <f t="shared" si="24"/>
        <v>1001</v>
      </c>
      <c r="AH52" s="3"/>
      <c r="AI52" s="5"/>
      <c r="AJ52" s="12">
        <f t="shared" si="25"/>
        <v>1001</v>
      </c>
      <c r="AK52" s="3"/>
      <c r="AL52" s="5"/>
      <c r="AM52" s="12">
        <f t="shared" si="26"/>
        <v>1001</v>
      </c>
      <c r="AN52" s="3"/>
      <c r="AO52" s="5"/>
      <c r="AP52" s="12">
        <f t="shared" si="27"/>
        <v>1001</v>
      </c>
      <c r="AQ52" s="3"/>
      <c r="AR52" s="5"/>
      <c r="AS52" s="12">
        <f t="shared" si="28"/>
        <v>1001</v>
      </c>
      <c r="AT52" s="3"/>
      <c r="AU52" s="5"/>
      <c r="AV52" s="12">
        <f t="shared" si="29"/>
        <v>1001</v>
      </c>
    </row>
    <row r="53" spans="1:48" ht="15.75" x14ac:dyDescent="0.25">
      <c r="A53" s="47">
        <v>50</v>
      </c>
      <c r="B53" s="50">
        <f>SUMPRODUCT(SMALL((I53,L53,O53,R53,U53,X53,AA53,AD53,AG53,AJ53,AM53,AP53,AS53,AV53),ROW($1:$6)))</f>
        <v>6006</v>
      </c>
      <c r="C53" s="7">
        <f t="shared" si="15"/>
        <v>14014</v>
      </c>
      <c r="D53" s="4" t="s">
        <v>70</v>
      </c>
      <c r="E53" s="10" t="s">
        <v>37</v>
      </c>
      <c r="F53" s="37" t="s">
        <v>72</v>
      </c>
      <c r="G53" s="3"/>
      <c r="H53" s="5"/>
      <c r="I53" s="12">
        <f t="shared" si="16"/>
        <v>1001</v>
      </c>
      <c r="J53" s="3"/>
      <c r="K53" s="5"/>
      <c r="L53" s="12">
        <f t="shared" si="17"/>
        <v>1001</v>
      </c>
      <c r="M53" s="3"/>
      <c r="N53" s="5"/>
      <c r="O53" s="12">
        <f t="shared" si="18"/>
        <v>1001</v>
      </c>
      <c r="P53" s="3"/>
      <c r="Q53" s="5"/>
      <c r="R53" s="12">
        <f t="shared" si="19"/>
        <v>1001</v>
      </c>
      <c r="S53" s="3"/>
      <c r="T53" s="5"/>
      <c r="U53" s="12">
        <f t="shared" si="20"/>
        <v>1001</v>
      </c>
      <c r="V53" s="3"/>
      <c r="W53" s="5"/>
      <c r="X53" s="12">
        <f t="shared" si="21"/>
        <v>1001</v>
      </c>
      <c r="Y53" s="3"/>
      <c r="Z53" s="5"/>
      <c r="AA53" s="12">
        <f t="shared" si="22"/>
        <v>1001</v>
      </c>
      <c r="AB53" s="3"/>
      <c r="AC53" s="5"/>
      <c r="AD53" s="12">
        <f t="shared" si="23"/>
        <v>1001</v>
      </c>
      <c r="AE53" s="3"/>
      <c r="AF53" s="5"/>
      <c r="AG53" s="12">
        <f t="shared" si="24"/>
        <v>1001</v>
      </c>
      <c r="AH53" s="3"/>
      <c r="AI53" s="5"/>
      <c r="AJ53" s="12">
        <f t="shared" si="25"/>
        <v>1001</v>
      </c>
      <c r="AK53" s="3"/>
      <c r="AL53" s="5"/>
      <c r="AM53" s="12">
        <f t="shared" si="26"/>
        <v>1001</v>
      </c>
      <c r="AN53" s="3"/>
      <c r="AO53" s="5"/>
      <c r="AP53" s="12">
        <f t="shared" si="27"/>
        <v>1001</v>
      </c>
      <c r="AQ53" s="3"/>
      <c r="AR53" s="5"/>
      <c r="AS53" s="12">
        <f t="shared" si="28"/>
        <v>1001</v>
      </c>
      <c r="AT53" s="3"/>
      <c r="AU53" s="5"/>
      <c r="AV53" s="12">
        <f t="shared" si="29"/>
        <v>1001</v>
      </c>
    </row>
    <row r="54" spans="1:48" ht="15.75" x14ac:dyDescent="0.25">
      <c r="A54" s="47">
        <v>51</v>
      </c>
      <c r="B54" s="50">
        <f>SUMPRODUCT(SMALL((I54,L54,O54,R54,U54,X54,AA54,AD54,AG54,AJ54,AM54,AP54,AS54,AV54),ROW($1:$6)))</f>
        <v>6006</v>
      </c>
      <c r="C54" s="7">
        <f t="shared" si="15"/>
        <v>14014</v>
      </c>
      <c r="D54" s="4" t="s">
        <v>28</v>
      </c>
      <c r="E54" s="10" t="s">
        <v>29</v>
      </c>
      <c r="F54" s="36" t="s">
        <v>2</v>
      </c>
      <c r="G54" s="3"/>
      <c r="H54" s="5"/>
      <c r="I54" s="12">
        <f t="shared" si="16"/>
        <v>1001</v>
      </c>
      <c r="J54" s="3"/>
      <c r="K54" s="5"/>
      <c r="L54" s="12">
        <f t="shared" si="17"/>
        <v>1001</v>
      </c>
      <c r="M54" s="3"/>
      <c r="N54" s="5"/>
      <c r="O54" s="12">
        <f t="shared" si="18"/>
        <v>1001</v>
      </c>
      <c r="P54" s="3"/>
      <c r="Q54" s="5"/>
      <c r="R54" s="12">
        <f t="shared" si="19"/>
        <v>1001</v>
      </c>
      <c r="S54" s="3"/>
      <c r="T54" s="5"/>
      <c r="U54" s="12">
        <f t="shared" si="20"/>
        <v>1001</v>
      </c>
      <c r="V54" s="3"/>
      <c r="W54" s="5"/>
      <c r="X54" s="12">
        <f t="shared" si="21"/>
        <v>1001</v>
      </c>
      <c r="Y54" s="3"/>
      <c r="Z54" s="5"/>
      <c r="AA54" s="12">
        <f t="shared" si="22"/>
        <v>1001</v>
      </c>
      <c r="AB54" s="3"/>
      <c r="AC54" s="5"/>
      <c r="AD54" s="12">
        <f t="shared" si="23"/>
        <v>1001</v>
      </c>
      <c r="AE54" s="3"/>
      <c r="AF54" s="5"/>
      <c r="AG54" s="12">
        <f t="shared" si="24"/>
        <v>1001</v>
      </c>
      <c r="AH54" s="3"/>
      <c r="AI54" s="5"/>
      <c r="AJ54" s="12">
        <f t="shared" si="25"/>
        <v>1001</v>
      </c>
      <c r="AK54" s="3"/>
      <c r="AL54" s="5"/>
      <c r="AM54" s="12">
        <f t="shared" si="26"/>
        <v>1001</v>
      </c>
      <c r="AN54" s="3"/>
      <c r="AO54" s="5"/>
      <c r="AP54" s="12">
        <f t="shared" si="27"/>
        <v>1001</v>
      </c>
      <c r="AQ54" s="3"/>
      <c r="AR54" s="5"/>
      <c r="AS54" s="12">
        <f t="shared" si="28"/>
        <v>1001</v>
      </c>
      <c r="AT54" s="3"/>
      <c r="AU54" s="5"/>
      <c r="AV54" s="12">
        <f t="shared" si="29"/>
        <v>1001</v>
      </c>
    </row>
    <row r="55" spans="1:48" ht="15.75" x14ac:dyDescent="0.25">
      <c r="A55" s="47">
        <v>52</v>
      </c>
      <c r="B55" s="50">
        <f>SUMPRODUCT(SMALL((I55,L55,O55,R55,U55,X55,AA55,AD55,AG55,AJ55,AM55,AP55,AS55,AV55),ROW($1:$6)))</f>
        <v>6006</v>
      </c>
      <c r="C55" s="7">
        <f t="shared" si="15"/>
        <v>14014</v>
      </c>
      <c r="D55" s="4" t="s">
        <v>30</v>
      </c>
      <c r="E55" s="10" t="s">
        <v>31</v>
      </c>
      <c r="F55" s="36" t="s">
        <v>2</v>
      </c>
      <c r="G55" s="3"/>
      <c r="H55" s="5"/>
      <c r="I55" s="12">
        <f t="shared" si="16"/>
        <v>1001</v>
      </c>
      <c r="J55" s="3"/>
      <c r="K55" s="5"/>
      <c r="L55" s="12">
        <f t="shared" si="17"/>
        <v>1001</v>
      </c>
      <c r="M55" s="3"/>
      <c r="N55" s="5"/>
      <c r="O55" s="12">
        <f t="shared" si="18"/>
        <v>1001</v>
      </c>
      <c r="P55" s="3"/>
      <c r="Q55" s="5"/>
      <c r="R55" s="12">
        <f t="shared" si="19"/>
        <v>1001</v>
      </c>
      <c r="S55" s="3"/>
      <c r="T55" s="5"/>
      <c r="U55" s="12">
        <f t="shared" si="20"/>
        <v>1001</v>
      </c>
      <c r="V55" s="3"/>
      <c r="W55" s="5"/>
      <c r="X55" s="12">
        <f t="shared" si="21"/>
        <v>1001</v>
      </c>
      <c r="Y55" s="3"/>
      <c r="Z55" s="5"/>
      <c r="AA55" s="12">
        <f t="shared" si="22"/>
        <v>1001</v>
      </c>
      <c r="AB55" s="3"/>
      <c r="AC55" s="5"/>
      <c r="AD55" s="12">
        <f t="shared" si="23"/>
        <v>1001</v>
      </c>
      <c r="AE55" s="3"/>
      <c r="AF55" s="5"/>
      <c r="AG55" s="12">
        <f t="shared" si="24"/>
        <v>1001</v>
      </c>
      <c r="AH55" s="3"/>
      <c r="AI55" s="5"/>
      <c r="AJ55" s="12">
        <f t="shared" si="25"/>
        <v>1001</v>
      </c>
      <c r="AK55" s="3"/>
      <c r="AL55" s="5"/>
      <c r="AM55" s="12">
        <f t="shared" si="26"/>
        <v>1001</v>
      </c>
      <c r="AN55" s="3"/>
      <c r="AO55" s="5"/>
      <c r="AP55" s="12">
        <f t="shared" si="27"/>
        <v>1001</v>
      </c>
      <c r="AQ55" s="3"/>
      <c r="AR55" s="5"/>
      <c r="AS55" s="12">
        <f t="shared" si="28"/>
        <v>1001</v>
      </c>
      <c r="AT55" s="3"/>
      <c r="AU55" s="5"/>
      <c r="AV55" s="12">
        <f t="shared" si="29"/>
        <v>1001</v>
      </c>
    </row>
    <row r="56" spans="1:48" ht="16.5" thickBot="1" x14ac:dyDescent="0.3">
      <c r="A56" s="47">
        <v>53</v>
      </c>
      <c r="B56" s="50">
        <f>SUMPRODUCT(SMALL((I56,L56,O56,R56,U56,X56,AA56,AD56,AG56,AJ56,AM56,AP56,AS56,AV56),ROW($1:$6)))</f>
        <v>6006</v>
      </c>
      <c r="C56" s="7">
        <f t="shared" si="15"/>
        <v>14014</v>
      </c>
      <c r="D56" s="4" t="s">
        <v>32</v>
      </c>
      <c r="E56" s="10" t="s">
        <v>33</v>
      </c>
      <c r="F56" s="36" t="s">
        <v>2</v>
      </c>
      <c r="G56" s="40"/>
      <c r="H56" s="41"/>
      <c r="I56" s="42">
        <f t="shared" si="16"/>
        <v>1001</v>
      </c>
      <c r="J56" s="40"/>
      <c r="K56" s="41"/>
      <c r="L56" s="42">
        <f t="shared" si="17"/>
        <v>1001</v>
      </c>
      <c r="M56" s="40"/>
      <c r="N56" s="41"/>
      <c r="O56" s="42">
        <f t="shared" si="18"/>
        <v>1001</v>
      </c>
      <c r="P56" s="40"/>
      <c r="Q56" s="41"/>
      <c r="R56" s="42">
        <f t="shared" si="19"/>
        <v>1001</v>
      </c>
      <c r="S56" s="40"/>
      <c r="T56" s="41"/>
      <c r="U56" s="42">
        <f t="shared" si="20"/>
        <v>1001</v>
      </c>
      <c r="V56" s="40"/>
      <c r="W56" s="41"/>
      <c r="X56" s="42">
        <f t="shared" si="21"/>
        <v>1001</v>
      </c>
      <c r="Y56" s="40"/>
      <c r="Z56" s="41"/>
      <c r="AA56" s="42">
        <f t="shared" si="22"/>
        <v>1001</v>
      </c>
      <c r="AB56" s="40"/>
      <c r="AC56" s="41"/>
      <c r="AD56" s="42">
        <f t="shared" si="23"/>
        <v>1001</v>
      </c>
      <c r="AE56" s="40"/>
      <c r="AF56" s="41"/>
      <c r="AG56" s="42">
        <f t="shared" si="24"/>
        <v>1001</v>
      </c>
      <c r="AH56" s="40"/>
      <c r="AI56" s="41"/>
      <c r="AJ56" s="42">
        <f t="shared" si="25"/>
        <v>1001</v>
      </c>
      <c r="AK56" s="40"/>
      <c r="AL56" s="41"/>
      <c r="AM56" s="42">
        <f t="shared" si="26"/>
        <v>1001</v>
      </c>
      <c r="AN56" s="40"/>
      <c r="AO56" s="41"/>
      <c r="AP56" s="42">
        <f t="shared" si="27"/>
        <v>1001</v>
      </c>
      <c r="AQ56" s="40"/>
      <c r="AR56" s="41"/>
      <c r="AS56" s="42">
        <f t="shared" si="28"/>
        <v>1001</v>
      </c>
      <c r="AT56" s="40"/>
      <c r="AU56" s="41"/>
      <c r="AV56" s="42">
        <f t="shared" si="29"/>
        <v>1001</v>
      </c>
    </row>
  </sheetData>
  <sortState xmlns:xlrd2="http://schemas.microsoft.com/office/spreadsheetml/2017/richdata2" ref="A4:AV56">
    <sortCondition ref="B4:B56"/>
  </sortState>
  <mergeCells count="48">
    <mergeCell ref="AQ1:AR1"/>
    <mergeCell ref="AQ2:AR2"/>
    <mergeCell ref="AQ3:AR3"/>
    <mergeCell ref="AT1:AU1"/>
    <mergeCell ref="AT2:AU2"/>
    <mergeCell ref="AT3:AU3"/>
    <mergeCell ref="V1:W1"/>
    <mergeCell ref="V2:W2"/>
    <mergeCell ref="V3:W3"/>
    <mergeCell ref="Y1:Z1"/>
    <mergeCell ref="Y2:Z2"/>
    <mergeCell ref="F1:F3"/>
    <mergeCell ref="B1:B3"/>
    <mergeCell ref="C1:C3"/>
    <mergeCell ref="P1:Q1"/>
    <mergeCell ref="P2:Q2"/>
    <mergeCell ref="A1:A3"/>
    <mergeCell ref="D1:D3"/>
    <mergeCell ref="E1:E3"/>
    <mergeCell ref="S1:T1"/>
    <mergeCell ref="S2:T2"/>
    <mergeCell ref="P3:Q3"/>
    <mergeCell ref="S3:T3"/>
    <mergeCell ref="G1:H1"/>
    <mergeCell ref="G2:H2"/>
    <mergeCell ref="G3:H3"/>
    <mergeCell ref="J1:K1"/>
    <mergeCell ref="J2:K2"/>
    <mergeCell ref="J3:K3"/>
    <mergeCell ref="M1:N1"/>
    <mergeCell ref="M2:N2"/>
    <mergeCell ref="M3:N3"/>
    <mergeCell ref="AN1:AO1"/>
    <mergeCell ref="AN2:AO2"/>
    <mergeCell ref="AN3:AO3"/>
    <mergeCell ref="Y3:Z3"/>
    <mergeCell ref="AH1:AI1"/>
    <mergeCell ref="AH2:AI2"/>
    <mergeCell ref="AH3:AI3"/>
    <mergeCell ref="AE1:AF1"/>
    <mergeCell ref="AE2:AF2"/>
    <mergeCell ref="AE3:AF3"/>
    <mergeCell ref="AK1:AL1"/>
    <mergeCell ref="AK2:AL2"/>
    <mergeCell ref="AK3:AL3"/>
    <mergeCell ref="AB1:AC1"/>
    <mergeCell ref="AB2:AC2"/>
    <mergeCell ref="AB3:AC3"/>
  </mergeCells>
  <conditionalFormatting sqref="G4:AA56">
    <cfRule type="cellIs" dxfId="6" priority="8" operator="equal">
      <formula>1001</formula>
    </cfRule>
  </conditionalFormatting>
  <conditionalFormatting sqref="AB4:AD56">
    <cfRule type="cellIs" dxfId="5" priority="7" operator="equal">
      <formula>1001</formula>
    </cfRule>
  </conditionalFormatting>
  <conditionalFormatting sqref="AE4:AG56">
    <cfRule type="cellIs" dxfId="4" priority="6" operator="equal">
      <formula>1001</formula>
    </cfRule>
  </conditionalFormatting>
  <conditionalFormatting sqref="AH4:AJ56">
    <cfRule type="cellIs" dxfId="3" priority="4" operator="equal">
      <formula>1001</formula>
    </cfRule>
  </conditionalFormatting>
  <conditionalFormatting sqref="AK4:AM56">
    <cfRule type="cellIs" dxfId="2" priority="3" operator="equal">
      <formula>1001</formula>
    </cfRule>
  </conditionalFormatting>
  <conditionalFormatting sqref="AN4:AP56">
    <cfRule type="cellIs" dxfId="1" priority="2" operator="equal">
      <formula>1001</formula>
    </cfRule>
  </conditionalFormatting>
  <conditionalFormatting sqref="AQ4:AV56">
    <cfRule type="cellIs" dxfId="0" priority="1" operator="equal">
      <formula>1001</formula>
    </cfRule>
  </conditionalFormatting>
  <pageMargins left="0.7" right="0.7" top="0.75" bottom="0.75" header="0.3" footer="0.3"/>
  <pageSetup paperSize="9" scale="71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workbookViewId="0">
      <selection activeCell="F24" sqref="F24"/>
    </sheetView>
  </sheetViews>
  <sheetFormatPr baseColWidth="10" defaultRowHeight="15" x14ac:dyDescent="0.25"/>
  <cols>
    <col min="1" max="1" width="4.42578125" customWidth="1"/>
    <col min="2" max="2" width="14.5703125" customWidth="1"/>
    <col min="3" max="3" width="14.140625" customWidth="1"/>
    <col min="4" max="4" width="13.85546875" customWidth="1"/>
    <col min="5" max="5" width="8" customWidth="1"/>
    <col min="6" max="6" width="12.5703125" customWidth="1"/>
  </cols>
  <sheetData>
    <row r="2" spans="1:7" x14ac:dyDescent="0.25">
      <c r="B2" s="86" t="s">
        <v>101</v>
      </c>
      <c r="C2" s="86"/>
      <c r="D2" s="14">
        <v>43565</v>
      </c>
      <c r="F2" s="85" t="s">
        <v>102</v>
      </c>
      <c r="G2" s="85"/>
    </row>
    <row r="3" spans="1:7" x14ac:dyDescent="0.25">
      <c r="E3" s="2" t="s">
        <v>103</v>
      </c>
      <c r="F3" s="2" t="s">
        <v>104</v>
      </c>
      <c r="G3" s="2" t="s">
        <v>105</v>
      </c>
    </row>
    <row r="4" spans="1:7" x14ac:dyDescent="0.25">
      <c r="A4">
        <v>1</v>
      </c>
      <c r="B4" s="4" t="s">
        <v>63</v>
      </c>
      <c r="C4" s="10" t="s">
        <v>64</v>
      </c>
      <c r="D4" s="11" t="s">
        <v>65</v>
      </c>
      <c r="E4" s="5">
        <v>4260</v>
      </c>
      <c r="F4" s="5">
        <v>2</v>
      </c>
      <c r="G4" s="6">
        <v>66.666666666666671</v>
      </c>
    </row>
    <row r="5" spans="1:7" x14ac:dyDescent="0.25">
      <c r="A5">
        <v>2</v>
      </c>
      <c r="B5" s="4" t="s">
        <v>26</v>
      </c>
      <c r="C5" s="10" t="s">
        <v>27</v>
      </c>
      <c r="D5" s="11" t="s">
        <v>2</v>
      </c>
      <c r="E5" s="5">
        <v>3770</v>
      </c>
      <c r="F5" s="5">
        <v>4</v>
      </c>
      <c r="G5" s="6">
        <v>133.33333333333334</v>
      </c>
    </row>
    <row r="6" spans="1:7" x14ac:dyDescent="0.25">
      <c r="A6">
        <v>3</v>
      </c>
      <c r="B6" s="4" t="s">
        <v>24</v>
      </c>
      <c r="C6" s="10" t="s">
        <v>25</v>
      </c>
      <c r="D6" s="11" t="s">
        <v>2</v>
      </c>
      <c r="E6" s="5">
        <v>3550</v>
      </c>
      <c r="F6" s="5">
        <v>11</v>
      </c>
      <c r="G6" s="6">
        <v>200</v>
      </c>
    </row>
    <row r="7" spans="1:7" x14ac:dyDescent="0.25">
      <c r="A7">
        <v>4</v>
      </c>
      <c r="B7" s="4" t="s">
        <v>38</v>
      </c>
      <c r="C7" s="10" t="s">
        <v>39</v>
      </c>
      <c r="D7" s="11" t="s">
        <v>50</v>
      </c>
      <c r="E7" s="5">
        <v>3150</v>
      </c>
      <c r="F7" s="5">
        <v>12</v>
      </c>
      <c r="G7" s="6">
        <v>266.66666666666669</v>
      </c>
    </row>
    <row r="8" spans="1:7" x14ac:dyDescent="0.25">
      <c r="A8">
        <v>5</v>
      </c>
      <c r="B8" s="4" t="s">
        <v>44</v>
      </c>
      <c r="C8" s="10" t="s">
        <v>45</v>
      </c>
      <c r="D8" s="11" t="s">
        <v>50</v>
      </c>
      <c r="E8" s="5">
        <v>2930</v>
      </c>
      <c r="F8" s="5">
        <v>13</v>
      </c>
      <c r="G8" s="6">
        <v>333.33333333333331</v>
      </c>
    </row>
    <row r="9" spans="1:7" x14ac:dyDescent="0.25">
      <c r="A9">
        <v>6</v>
      </c>
      <c r="B9" s="4" t="s">
        <v>51</v>
      </c>
      <c r="C9" s="10" t="s">
        <v>4</v>
      </c>
      <c r="D9" s="11" t="s">
        <v>59</v>
      </c>
      <c r="E9" s="5">
        <v>2420</v>
      </c>
      <c r="F9" s="5">
        <v>15</v>
      </c>
      <c r="G9" s="6">
        <v>400</v>
      </c>
    </row>
    <row r="10" spans="1:7" x14ac:dyDescent="0.25">
      <c r="A10">
        <v>7</v>
      </c>
      <c r="B10" s="4" t="s">
        <v>0</v>
      </c>
      <c r="C10" s="10" t="s">
        <v>1</v>
      </c>
      <c r="D10" s="11" t="s">
        <v>2</v>
      </c>
      <c r="E10" s="5">
        <v>2360</v>
      </c>
      <c r="F10" s="5">
        <v>3</v>
      </c>
      <c r="G10" s="6">
        <v>466.66666666666669</v>
      </c>
    </row>
    <row r="11" spans="1:7" x14ac:dyDescent="0.25">
      <c r="A11">
        <v>8</v>
      </c>
      <c r="B11" s="4" t="s">
        <v>3</v>
      </c>
      <c r="C11" s="10" t="s">
        <v>4</v>
      </c>
      <c r="D11" s="11" t="s">
        <v>6</v>
      </c>
      <c r="E11" s="5">
        <v>2230</v>
      </c>
      <c r="F11" s="5">
        <v>10</v>
      </c>
      <c r="G11" s="6">
        <v>533.33333333333337</v>
      </c>
    </row>
    <row r="12" spans="1:7" x14ac:dyDescent="0.25">
      <c r="A12">
        <v>9</v>
      </c>
      <c r="B12" s="4" t="s">
        <v>32</v>
      </c>
      <c r="C12" s="10" t="s">
        <v>34</v>
      </c>
      <c r="D12" s="11" t="s">
        <v>2</v>
      </c>
      <c r="E12" s="5">
        <v>2150</v>
      </c>
      <c r="F12" s="5">
        <v>7</v>
      </c>
      <c r="G12" s="6">
        <v>600</v>
      </c>
    </row>
    <row r="13" spans="1:7" x14ac:dyDescent="0.25">
      <c r="A13">
        <v>10</v>
      </c>
      <c r="B13" s="4" t="s">
        <v>52</v>
      </c>
      <c r="C13" s="10" t="s">
        <v>25</v>
      </c>
      <c r="D13" s="11" t="s">
        <v>59</v>
      </c>
      <c r="E13" s="5">
        <v>2100</v>
      </c>
      <c r="F13" s="5">
        <v>5</v>
      </c>
      <c r="G13" s="6">
        <v>666.66666666666663</v>
      </c>
    </row>
    <row r="14" spans="1:7" x14ac:dyDescent="0.25">
      <c r="A14">
        <v>11</v>
      </c>
      <c r="B14" s="4" t="s">
        <v>36</v>
      </c>
      <c r="C14" s="10" t="s">
        <v>37</v>
      </c>
      <c r="D14" s="11" t="s">
        <v>50</v>
      </c>
      <c r="E14" s="5">
        <v>1780</v>
      </c>
      <c r="F14" s="5">
        <v>1</v>
      </c>
      <c r="G14" s="6">
        <v>733.33333333333337</v>
      </c>
    </row>
    <row r="15" spans="1:7" x14ac:dyDescent="0.25">
      <c r="A15">
        <v>12</v>
      </c>
      <c r="B15" s="4" t="s">
        <v>62</v>
      </c>
      <c r="C15" s="10" t="s">
        <v>33</v>
      </c>
      <c r="D15" s="11" t="s">
        <v>65</v>
      </c>
      <c r="E15" s="5">
        <v>1720</v>
      </c>
      <c r="F15" s="5">
        <v>8</v>
      </c>
      <c r="G15" s="6">
        <v>800</v>
      </c>
    </row>
    <row r="16" spans="1:7" x14ac:dyDescent="0.25">
      <c r="A16">
        <v>13</v>
      </c>
      <c r="B16" s="4" t="s">
        <v>11</v>
      </c>
      <c r="C16" s="10" t="s">
        <v>5</v>
      </c>
      <c r="D16" s="11" t="s">
        <v>6</v>
      </c>
      <c r="E16" s="5">
        <v>1100</v>
      </c>
      <c r="F16" s="5">
        <v>9</v>
      </c>
      <c r="G16" s="6">
        <v>866.66666666666663</v>
      </c>
    </row>
    <row r="17" spans="1:7" x14ac:dyDescent="0.25">
      <c r="A17">
        <v>14</v>
      </c>
      <c r="B17" s="4" t="s">
        <v>11</v>
      </c>
      <c r="C17" s="10" t="s">
        <v>88</v>
      </c>
      <c r="D17" s="11" t="s">
        <v>6</v>
      </c>
      <c r="E17" s="5">
        <v>880</v>
      </c>
      <c r="F17" s="5">
        <v>6</v>
      </c>
      <c r="G17" s="6">
        <v>933.33333333333337</v>
      </c>
    </row>
    <row r="18" spans="1:7" x14ac:dyDescent="0.25">
      <c r="A18">
        <v>15</v>
      </c>
      <c r="B18" s="4" t="s">
        <v>86</v>
      </c>
      <c r="C18" s="10" t="s">
        <v>1</v>
      </c>
      <c r="D18" s="11" t="s">
        <v>6</v>
      </c>
      <c r="E18" s="5">
        <v>850</v>
      </c>
      <c r="F18" s="5">
        <v>14</v>
      </c>
      <c r="G18" s="6">
        <v>1000</v>
      </c>
    </row>
  </sheetData>
  <mergeCells count="2">
    <mergeCell ref="F2:G2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7"/>
  <sheetViews>
    <sheetView workbookViewId="0">
      <selection activeCell="F26" sqref="F26:G26"/>
    </sheetView>
  </sheetViews>
  <sheetFormatPr baseColWidth="10" defaultRowHeight="15" x14ac:dyDescent="0.25"/>
  <cols>
    <col min="2" max="2" width="14.140625" customWidth="1"/>
  </cols>
  <sheetData>
    <row r="2" spans="1:7" x14ac:dyDescent="0.25">
      <c r="B2" s="86" t="s">
        <v>101</v>
      </c>
      <c r="C2" s="86"/>
      <c r="D2" s="14">
        <v>43572</v>
      </c>
      <c r="F2" s="85" t="s">
        <v>15</v>
      </c>
      <c r="G2" s="85"/>
    </row>
    <row r="3" spans="1:7" x14ac:dyDescent="0.25">
      <c r="E3" s="15" t="s">
        <v>103</v>
      </c>
      <c r="F3" s="15" t="s">
        <v>104</v>
      </c>
      <c r="G3" s="15" t="s">
        <v>105</v>
      </c>
    </row>
    <row r="4" spans="1:7" x14ac:dyDescent="0.25">
      <c r="A4">
        <v>1</v>
      </c>
      <c r="B4" s="4" t="s">
        <v>24</v>
      </c>
      <c r="C4" s="10" t="s">
        <v>25</v>
      </c>
      <c r="D4" s="11" t="s">
        <v>2</v>
      </c>
      <c r="E4" s="5">
        <v>9990</v>
      </c>
      <c r="F4" s="5">
        <v>7</v>
      </c>
      <c r="G4" s="6">
        <f>A4*1000/14</f>
        <v>71.428571428571431</v>
      </c>
    </row>
    <row r="5" spans="1:7" x14ac:dyDescent="0.25">
      <c r="A5">
        <v>2</v>
      </c>
      <c r="B5" s="4" t="s">
        <v>0</v>
      </c>
      <c r="C5" s="10" t="s">
        <v>1</v>
      </c>
      <c r="D5" s="11" t="s">
        <v>2</v>
      </c>
      <c r="E5" s="5">
        <v>8440</v>
      </c>
      <c r="F5" s="5">
        <v>4</v>
      </c>
      <c r="G5" s="6">
        <f t="shared" ref="G5:G17" si="0">A5*1000/14</f>
        <v>142.85714285714286</v>
      </c>
    </row>
    <row r="6" spans="1:7" x14ac:dyDescent="0.25">
      <c r="A6">
        <v>3</v>
      </c>
      <c r="B6" s="4" t="s">
        <v>52</v>
      </c>
      <c r="C6" s="10" t="s">
        <v>25</v>
      </c>
      <c r="D6" s="11" t="s">
        <v>59</v>
      </c>
      <c r="E6" s="5">
        <v>8340</v>
      </c>
      <c r="F6" s="5">
        <v>5</v>
      </c>
      <c r="G6" s="6">
        <f t="shared" si="0"/>
        <v>214.28571428571428</v>
      </c>
    </row>
    <row r="7" spans="1:7" x14ac:dyDescent="0.25">
      <c r="A7">
        <v>4</v>
      </c>
      <c r="B7" s="4" t="s">
        <v>26</v>
      </c>
      <c r="C7" s="10" t="s">
        <v>27</v>
      </c>
      <c r="D7" s="11" t="s">
        <v>2</v>
      </c>
      <c r="E7" s="5">
        <v>8040</v>
      </c>
      <c r="F7" s="5">
        <v>14</v>
      </c>
      <c r="G7" s="6">
        <f t="shared" si="0"/>
        <v>285.71428571428572</v>
      </c>
    </row>
    <row r="8" spans="1:7" x14ac:dyDescent="0.25">
      <c r="A8">
        <v>5</v>
      </c>
      <c r="B8" s="4" t="s">
        <v>16</v>
      </c>
      <c r="C8" s="10" t="s">
        <v>17</v>
      </c>
      <c r="D8" s="9" t="s">
        <v>15</v>
      </c>
      <c r="E8" s="5">
        <v>6060</v>
      </c>
      <c r="F8" s="5">
        <v>8</v>
      </c>
      <c r="G8" s="6">
        <f t="shared" si="0"/>
        <v>357.14285714285717</v>
      </c>
    </row>
    <row r="9" spans="1:7" x14ac:dyDescent="0.25">
      <c r="A9">
        <v>6</v>
      </c>
      <c r="B9" s="4" t="s">
        <v>63</v>
      </c>
      <c r="C9" s="10" t="s">
        <v>64</v>
      </c>
      <c r="D9" s="11" t="s">
        <v>65</v>
      </c>
      <c r="E9" s="5">
        <v>5740</v>
      </c>
      <c r="F9" s="5">
        <v>2</v>
      </c>
      <c r="G9" s="6">
        <f t="shared" si="0"/>
        <v>428.57142857142856</v>
      </c>
    </row>
    <row r="10" spans="1:7" x14ac:dyDescent="0.25">
      <c r="A10">
        <v>7</v>
      </c>
      <c r="B10" s="4" t="s">
        <v>32</v>
      </c>
      <c r="C10" s="10" t="s">
        <v>34</v>
      </c>
      <c r="D10" s="11" t="s">
        <v>2</v>
      </c>
      <c r="E10" s="5">
        <v>5170</v>
      </c>
      <c r="F10" s="5">
        <v>12</v>
      </c>
      <c r="G10" s="6">
        <f t="shared" si="0"/>
        <v>500</v>
      </c>
    </row>
    <row r="11" spans="1:7" x14ac:dyDescent="0.25">
      <c r="A11">
        <v>8</v>
      </c>
      <c r="B11" s="4" t="s">
        <v>57</v>
      </c>
      <c r="C11" s="10" t="s">
        <v>58</v>
      </c>
      <c r="D11" s="11" t="s">
        <v>59</v>
      </c>
      <c r="E11" s="5">
        <v>4880</v>
      </c>
      <c r="F11" s="5">
        <v>3</v>
      </c>
      <c r="G11" s="6">
        <f t="shared" si="0"/>
        <v>571.42857142857144</v>
      </c>
    </row>
    <row r="12" spans="1:7" x14ac:dyDescent="0.25">
      <c r="A12">
        <v>9</v>
      </c>
      <c r="B12" s="4" t="s">
        <v>3</v>
      </c>
      <c r="C12" s="10" t="s">
        <v>4</v>
      </c>
      <c r="D12" s="11" t="s">
        <v>6</v>
      </c>
      <c r="E12" s="5">
        <v>4520</v>
      </c>
      <c r="F12" s="5">
        <v>1</v>
      </c>
      <c r="G12" s="6">
        <f t="shared" si="0"/>
        <v>642.85714285714289</v>
      </c>
    </row>
    <row r="13" spans="1:7" x14ac:dyDescent="0.25">
      <c r="A13">
        <v>10</v>
      </c>
      <c r="B13" s="4" t="s">
        <v>11</v>
      </c>
      <c r="C13" s="10" t="s">
        <v>5</v>
      </c>
      <c r="D13" s="11" t="s">
        <v>6</v>
      </c>
      <c r="E13" s="5">
        <v>3930</v>
      </c>
      <c r="F13" s="5">
        <v>13</v>
      </c>
      <c r="G13" s="6">
        <f t="shared" si="0"/>
        <v>714.28571428571433</v>
      </c>
    </row>
    <row r="14" spans="1:7" x14ac:dyDescent="0.25">
      <c r="A14">
        <v>11</v>
      </c>
      <c r="B14" s="4" t="s">
        <v>11</v>
      </c>
      <c r="C14" s="10" t="s">
        <v>88</v>
      </c>
      <c r="D14" s="11" t="s">
        <v>6</v>
      </c>
      <c r="E14" s="5">
        <v>3920</v>
      </c>
      <c r="F14" s="5">
        <v>11</v>
      </c>
      <c r="G14" s="6">
        <f t="shared" si="0"/>
        <v>785.71428571428567</v>
      </c>
    </row>
    <row r="15" spans="1:7" x14ac:dyDescent="0.25">
      <c r="A15">
        <v>12</v>
      </c>
      <c r="B15" s="4" t="s">
        <v>44</v>
      </c>
      <c r="C15" s="10" t="s">
        <v>45</v>
      </c>
      <c r="D15" s="11" t="s">
        <v>50</v>
      </c>
      <c r="E15" s="5">
        <v>3750</v>
      </c>
      <c r="F15" s="5">
        <v>10</v>
      </c>
      <c r="G15" s="6">
        <f t="shared" si="0"/>
        <v>857.14285714285711</v>
      </c>
    </row>
    <row r="16" spans="1:7" x14ac:dyDescent="0.25">
      <c r="A16">
        <v>13</v>
      </c>
      <c r="B16" s="4" t="s">
        <v>93</v>
      </c>
      <c r="C16" s="10" t="s">
        <v>94</v>
      </c>
      <c r="D16" s="11" t="s">
        <v>96</v>
      </c>
      <c r="E16" s="5">
        <v>3170</v>
      </c>
      <c r="F16" s="5">
        <v>9</v>
      </c>
      <c r="G16" s="6">
        <f t="shared" si="0"/>
        <v>928.57142857142856</v>
      </c>
    </row>
    <row r="17" spans="1:7" x14ac:dyDescent="0.25">
      <c r="A17">
        <v>14</v>
      </c>
      <c r="B17" s="4" t="s">
        <v>51</v>
      </c>
      <c r="C17" s="10" t="s">
        <v>4</v>
      </c>
      <c r="D17" s="11" t="s">
        <v>59</v>
      </c>
      <c r="E17" s="5">
        <v>2800</v>
      </c>
      <c r="F17" s="5">
        <v>6</v>
      </c>
      <c r="G17" s="6">
        <f t="shared" si="0"/>
        <v>1000</v>
      </c>
    </row>
  </sheetData>
  <mergeCells count="2">
    <mergeCell ref="B2:C2"/>
    <mergeCell ref="F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G21"/>
  <sheetViews>
    <sheetView workbookViewId="0">
      <selection activeCell="G23" sqref="G23"/>
    </sheetView>
  </sheetViews>
  <sheetFormatPr baseColWidth="10" defaultRowHeight="15" x14ac:dyDescent="0.25"/>
  <cols>
    <col min="2" max="2" width="14.7109375" customWidth="1"/>
    <col min="3" max="3" width="17" customWidth="1"/>
    <col min="4" max="4" width="15.5703125" customWidth="1"/>
  </cols>
  <sheetData>
    <row r="4" spans="1:7" x14ac:dyDescent="0.25">
      <c r="B4" s="86" t="s">
        <v>101</v>
      </c>
      <c r="C4" s="86"/>
      <c r="D4" s="14">
        <v>43600</v>
      </c>
      <c r="F4" s="85" t="s">
        <v>15</v>
      </c>
      <c r="G4" s="85"/>
    </row>
    <row r="5" spans="1:7" x14ac:dyDescent="0.25">
      <c r="E5" s="17" t="s">
        <v>103</v>
      </c>
      <c r="F5" s="17" t="s">
        <v>104</v>
      </c>
      <c r="G5" s="17" t="s">
        <v>105</v>
      </c>
    </row>
    <row r="6" spans="1:7" x14ac:dyDescent="0.25">
      <c r="A6">
        <v>1</v>
      </c>
      <c r="B6" s="19" t="s">
        <v>24</v>
      </c>
      <c r="C6" s="20" t="s">
        <v>25</v>
      </c>
      <c r="D6" s="21" t="s">
        <v>2</v>
      </c>
      <c r="E6" s="22">
        <v>6640</v>
      </c>
      <c r="F6" s="22">
        <v>3</v>
      </c>
      <c r="G6" s="16">
        <f t="shared" ref="G6:G21" si="0">A6*1000/16</f>
        <v>62.5</v>
      </c>
    </row>
    <row r="7" spans="1:7" x14ac:dyDescent="0.25">
      <c r="A7">
        <v>2</v>
      </c>
      <c r="B7" s="4" t="s">
        <v>44</v>
      </c>
      <c r="C7" s="10" t="s">
        <v>45</v>
      </c>
      <c r="D7" s="11" t="s">
        <v>50</v>
      </c>
      <c r="E7" s="5">
        <v>6560</v>
      </c>
      <c r="F7" s="5">
        <v>6</v>
      </c>
      <c r="G7" s="6">
        <f t="shared" si="0"/>
        <v>125</v>
      </c>
    </row>
    <row r="8" spans="1:7" x14ac:dyDescent="0.25">
      <c r="A8">
        <v>3</v>
      </c>
      <c r="B8" s="4" t="s">
        <v>26</v>
      </c>
      <c r="C8" s="10" t="s">
        <v>27</v>
      </c>
      <c r="D8" s="11" t="s">
        <v>2</v>
      </c>
      <c r="E8" s="5">
        <v>5800</v>
      </c>
      <c r="F8" s="5">
        <v>1</v>
      </c>
      <c r="G8" s="6">
        <f t="shared" si="0"/>
        <v>187.5</v>
      </c>
    </row>
    <row r="9" spans="1:7" x14ac:dyDescent="0.25">
      <c r="A9">
        <v>4</v>
      </c>
      <c r="B9" s="4" t="s">
        <v>0</v>
      </c>
      <c r="C9" s="10" t="s">
        <v>1</v>
      </c>
      <c r="D9" s="11" t="s">
        <v>2</v>
      </c>
      <c r="E9" s="5">
        <v>4400</v>
      </c>
      <c r="F9" s="5">
        <v>2</v>
      </c>
      <c r="G9" s="6">
        <f t="shared" si="0"/>
        <v>250</v>
      </c>
    </row>
    <row r="10" spans="1:7" x14ac:dyDescent="0.25">
      <c r="A10">
        <v>5</v>
      </c>
      <c r="B10" s="4" t="s">
        <v>93</v>
      </c>
      <c r="C10" s="10" t="s">
        <v>94</v>
      </c>
      <c r="D10" s="11" t="s">
        <v>96</v>
      </c>
      <c r="E10" s="5">
        <v>4300</v>
      </c>
      <c r="F10" s="5">
        <v>7</v>
      </c>
      <c r="G10" s="6">
        <f t="shared" si="0"/>
        <v>312.5</v>
      </c>
    </row>
    <row r="11" spans="1:7" x14ac:dyDescent="0.25">
      <c r="A11">
        <v>6</v>
      </c>
      <c r="B11" s="4" t="s">
        <v>52</v>
      </c>
      <c r="C11" s="10" t="s">
        <v>25</v>
      </c>
      <c r="D11" s="11" t="s">
        <v>59</v>
      </c>
      <c r="E11" s="5">
        <v>4060</v>
      </c>
      <c r="F11" s="5">
        <v>5</v>
      </c>
      <c r="G11" s="6">
        <f t="shared" si="0"/>
        <v>375</v>
      </c>
    </row>
    <row r="12" spans="1:7" x14ac:dyDescent="0.25">
      <c r="A12">
        <v>7</v>
      </c>
      <c r="B12" s="4" t="s">
        <v>11</v>
      </c>
      <c r="C12" s="10" t="s">
        <v>5</v>
      </c>
      <c r="D12" s="11" t="s">
        <v>6</v>
      </c>
      <c r="E12" s="5">
        <v>4000</v>
      </c>
      <c r="F12" s="5">
        <v>13</v>
      </c>
      <c r="G12" s="6">
        <f t="shared" si="0"/>
        <v>437.5</v>
      </c>
    </row>
    <row r="13" spans="1:7" x14ac:dyDescent="0.25">
      <c r="A13">
        <v>8</v>
      </c>
      <c r="B13" s="4" t="s">
        <v>16</v>
      </c>
      <c r="C13" s="10" t="s">
        <v>17</v>
      </c>
      <c r="D13" s="9" t="s">
        <v>15</v>
      </c>
      <c r="E13" s="5">
        <v>3230</v>
      </c>
      <c r="F13" s="5">
        <v>8</v>
      </c>
      <c r="G13" s="6">
        <f t="shared" si="0"/>
        <v>500</v>
      </c>
    </row>
    <row r="14" spans="1:7" x14ac:dyDescent="0.25">
      <c r="A14">
        <v>9</v>
      </c>
      <c r="B14" s="4" t="s">
        <v>62</v>
      </c>
      <c r="C14" s="10" t="s">
        <v>33</v>
      </c>
      <c r="D14" s="11" t="s">
        <v>65</v>
      </c>
      <c r="E14" s="5">
        <v>3200</v>
      </c>
      <c r="F14" s="5">
        <v>4</v>
      </c>
      <c r="G14" s="6">
        <f t="shared" si="0"/>
        <v>562.5</v>
      </c>
    </row>
    <row r="15" spans="1:7" x14ac:dyDescent="0.25">
      <c r="A15">
        <v>10</v>
      </c>
      <c r="B15" s="4" t="s">
        <v>86</v>
      </c>
      <c r="C15" s="10" t="s">
        <v>1</v>
      </c>
      <c r="D15" s="11" t="s">
        <v>6</v>
      </c>
      <c r="E15" s="5">
        <v>2350</v>
      </c>
      <c r="F15" s="5">
        <v>12</v>
      </c>
      <c r="G15" s="6">
        <f t="shared" si="0"/>
        <v>625</v>
      </c>
    </row>
    <row r="16" spans="1:7" x14ac:dyDescent="0.25">
      <c r="A16">
        <v>11</v>
      </c>
      <c r="B16" s="4" t="s">
        <v>32</v>
      </c>
      <c r="C16" s="10" t="s">
        <v>34</v>
      </c>
      <c r="D16" s="11" t="s">
        <v>2</v>
      </c>
      <c r="E16" s="5">
        <v>2160</v>
      </c>
      <c r="F16" s="5">
        <v>14</v>
      </c>
      <c r="G16" s="6">
        <f t="shared" si="0"/>
        <v>687.5</v>
      </c>
    </row>
    <row r="17" spans="1:7" x14ac:dyDescent="0.25">
      <c r="A17">
        <v>12</v>
      </c>
      <c r="B17" s="4" t="s">
        <v>22</v>
      </c>
      <c r="C17" s="10" t="s">
        <v>106</v>
      </c>
      <c r="D17" s="11" t="s">
        <v>15</v>
      </c>
      <c r="E17" s="5">
        <v>2140</v>
      </c>
      <c r="F17" s="5">
        <v>15</v>
      </c>
      <c r="G17" s="6">
        <f t="shared" si="0"/>
        <v>750</v>
      </c>
    </row>
    <row r="18" spans="1:7" x14ac:dyDescent="0.25">
      <c r="A18">
        <v>13</v>
      </c>
      <c r="B18" s="4" t="s">
        <v>57</v>
      </c>
      <c r="C18" s="10" t="s">
        <v>58</v>
      </c>
      <c r="D18" s="11" t="s">
        <v>59</v>
      </c>
      <c r="E18" s="5">
        <v>2000</v>
      </c>
      <c r="F18" s="5">
        <v>11</v>
      </c>
      <c r="G18" s="6">
        <f t="shared" si="0"/>
        <v>812.5</v>
      </c>
    </row>
    <row r="19" spans="1:7" x14ac:dyDescent="0.25">
      <c r="A19">
        <v>14</v>
      </c>
      <c r="B19" s="4" t="s">
        <v>11</v>
      </c>
      <c r="C19" s="10" t="s">
        <v>88</v>
      </c>
      <c r="D19" s="11" t="s">
        <v>6</v>
      </c>
      <c r="E19" s="5">
        <v>1870</v>
      </c>
      <c r="F19" s="5">
        <v>16</v>
      </c>
      <c r="G19" s="6">
        <f t="shared" si="0"/>
        <v>875</v>
      </c>
    </row>
    <row r="20" spans="1:7" x14ac:dyDescent="0.25">
      <c r="A20">
        <v>15</v>
      </c>
      <c r="B20" s="4" t="s">
        <v>3</v>
      </c>
      <c r="C20" s="10" t="s">
        <v>4</v>
      </c>
      <c r="D20" s="11" t="s">
        <v>6</v>
      </c>
      <c r="E20" s="5">
        <v>1500</v>
      </c>
      <c r="F20" s="5">
        <v>10</v>
      </c>
      <c r="G20" s="6">
        <f t="shared" si="0"/>
        <v>937.5</v>
      </c>
    </row>
    <row r="21" spans="1:7" x14ac:dyDescent="0.25">
      <c r="A21">
        <v>16</v>
      </c>
      <c r="B21" s="4" t="s">
        <v>63</v>
      </c>
      <c r="C21" s="10" t="s">
        <v>64</v>
      </c>
      <c r="D21" s="11" t="s">
        <v>65</v>
      </c>
      <c r="E21" s="5">
        <v>1260</v>
      </c>
      <c r="F21" s="5">
        <v>9</v>
      </c>
      <c r="G21" s="6">
        <f t="shared" si="0"/>
        <v>1000</v>
      </c>
    </row>
  </sheetData>
  <mergeCells count="2">
    <mergeCell ref="B4:C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63"/>
  <sheetViews>
    <sheetView topLeftCell="A25" workbookViewId="0">
      <selection activeCell="J20" sqref="J20"/>
    </sheetView>
  </sheetViews>
  <sheetFormatPr baseColWidth="10" defaultRowHeight="15" x14ac:dyDescent="0.25"/>
  <cols>
    <col min="2" max="2" width="14.140625" customWidth="1"/>
    <col min="4" max="4" width="15.42578125" customWidth="1"/>
    <col min="6" max="6" width="15.85546875" customWidth="1"/>
    <col min="7" max="7" width="14.7109375" customWidth="1"/>
  </cols>
  <sheetData>
    <row r="4" spans="1:7" ht="18.75" x14ac:dyDescent="0.3">
      <c r="B4" s="87" t="s">
        <v>101</v>
      </c>
      <c r="C4" s="87"/>
      <c r="D4" s="24">
        <v>43607</v>
      </c>
      <c r="F4" s="88" t="s">
        <v>110</v>
      </c>
      <c r="G4" s="88"/>
    </row>
    <row r="5" spans="1:7" x14ac:dyDescent="0.25">
      <c r="E5" s="18" t="s">
        <v>103</v>
      </c>
      <c r="F5" s="18" t="s">
        <v>104</v>
      </c>
      <c r="G5" s="18" t="s">
        <v>105</v>
      </c>
    </row>
    <row r="6" spans="1:7" x14ac:dyDescent="0.25">
      <c r="A6">
        <v>1</v>
      </c>
      <c r="B6" s="19" t="s">
        <v>51</v>
      </c>
      <c r="C6" s="20" t="s">
        <v>4</v>
      </c>
      <c r="D6" s="21" t="s">
        <v>59</v>
      </c>
      <c r="E6" s="22">
        <v>4080</v>
      </c>
      <c r="F6" s="22">
        <v>1</v>
      </c>
      <c r="G6" s="16">
        <f>A6*1000/27</f>
        <v>37.037037037037038</v>
      </c>
    </row>
    <row r="7" spans="1:7" x14ac:dyDescent="0.25">
      <c r="A7">
        <v>2</v>
      </c>
      <c r="B7" s="25" t="s">
        <v>111</v>
      </c>
      <c r="C7" s="26"/>
      <c r="D7" s="27">
        <v>18</v>
      </c>
      <c r="E7" s="5">
        <v>2650</v>
      </c>
      <c r="F7" s="5">
        <v>25</v>
      </c>
      <c r="G7" s="6">
        <f t="shared" ref="G7:G32" si="0">A7*1000/27</f>
        <v>74.074074074074076</v>
      </c>
    </row>
    <row r="8" spans="1:7" x14ac:dyDescent="0.25">
      <c r="A8">
        <v>3</v>
      </c>
      <c r="B8" s="25" t="s">
        <v>112</v>
      </c>
      <c r="C8" s="26"/>
      <c r="D8" s="27">
        <v>18</v>
      </c>
      <c r="E8" s="5">
        <v>2350</v>
      </c>
      <c r="F8" s="5">
        <v>16</v>
      </c>
      <c r="G8" s="6">
        <f t="shared" si="0"/>
        <v>111.11111111111111</v>
      </c>
    </row>
    <row r="9" spans="1:7" x14ac:dyDescent="0.25">
      <c r="A9">
        <v>4</v>
      </c>
      <c r="B9" s="4" t="s">
        <v>44</v>
      </c>
      <c r="C9" s="10" t="s">
        <v>45</v>
      </c>
      <c r="D9" s="11" t="s">
        <v>50</v>
      </c>
      <c r="E9" s="5">
        <v>3850</v>
      </c>
      <c r="F9" s="5">
        <v>2</v>
      </c>
      <c r="G9" s="6">
        <f t="shared" si="0"/>
        <v>148.14814814814815</v>
      </c>
    </row>
    <row r="10" spans="1:7" x14ac:dyDescent="0.25">
      <c r="A10">
        <v>5</v>
      </c>
      <c r="B10" s="4" t="s">
        <v>52</v>
      </c>
      <c r="C10" s="10" t="s">
        <v>25</v>
      </c>
      <c r="D10" s="11" t="s">
        <v>59</v>
      </c>
      <c r="E10" s="5">
        <v>2490</v>
      </c>
      <c r="F10" s="5">
        <v>24</v>
      </c>
      <c r="G10" s="6">
        <f t="shared" si="0"/>
        <v>185.18518518518519</v>
      </c>
    </row>
    <row r="11" spans="1:7" x14ac:dyDescent="0.25">
      <c r="A11">
        <v>6</v>
      </c>
      <c r="B11" s="25" t="s">
        <v>113</v>
      </c>
      <c r="C11" s="26"/>
      <c r="D11" s="27">
        <v>28</v>
      </c>
      <c r="E11" s="5">
        <v>1860</v>
      </c>
      <c r="F11" s="5">
        <v>10</v>
      </c>
      <c r="G11" s="6">
        <f t="shared" si="0"/>
        <v>222.22222222222223</v>
      </c>
    </row>
    <row r="12" spans="1:7" x14ac:dyDescent="0.25">
      <c r="A12">
        <v>7</v>
      </c>
      <c r="B12" s="4" t="s">
        <v>24</v>
      </c>
      <c r="C12" s="10" t="s">
        <v>25</v>
      </c>
      <c r="D12" s="11" t="s">
        <v>2</v>
      </c>
      <c r="E12" s="5">
        <v>2450</v>
      </c>
      <c r="F12" s="5">
        <v>3</v>
      </c>
      <c r="G12" s="6">
        <f t="shared" si="0"/>
        <v>259.25925925925924</v>
      </c>
    </row>
    <row r="13" spans="1:7" x14ac:dyDescent="0.25">
      <c r="A13">
        <v>8</v>
      </c>
      <c r="B13" s="4" t="s">
        <v>22</v>
      </c>
      <c r="C13" s="10" t="s">
        <v>106</v>
      </c>
      <c r="D13" s="11" t="s">
        <v>15</v>
      </c>
      <c r="E13" s="5">
        <v>2150</v>
      </c>
      <c r="F13" s="5">
        <v>26</v>
      </c>
      <c r="G13" s="6">
        <f t="shared" si="0"/>
        <v>296.2962962962963</v>
      </c>
    </row>
    <row r="14" spans="1:7" x14ac:dyDescent="0.25">
      <c r="A14">
        <v>9</v>
      </c>
      <c r="B14" s="25" t="s">
        <v>114</v>
      </c>
      <c r="C14" s="26"/>
      <c r="D14" s="27">
        <v>18</v>
      </c>
      <c r="E14" s="5">
        <v>1710</v>
      </c>
      <c r="F14" s="5">
        <v>13</v>
      </c>
      <c r="G14" s="6">
        <f t="shared" si="0"/>
        <v>333.33333333333331</v>
      </c>
    </row>
    <row r="15" spans="1:7" x14ac:dyDescent="0.25">
      <c r="A15">
        <v>10</v>
      </c>
      <c r="B15" s="25" t="s">
        <v>115</v>
      </c>
      <c r="C15" s="26"/>
      <c r="D15" s="27">
        <v>18</v>
      </c>
      <c r="E15" s="5">
        <v>2430</v>
      </c>
      <c r="F15" s="5">
        <v>4</v>
      </c>
      <c r="G15" s="6">
        <f t="shared" si="0"/>
        <v>370.37037037037038</v>
      </c>
    </row>
    <row r="16" spans="1:7" x14ac:dyDescent="0.25">
      <c r="A16">
        <v>11</v>
      </c>
      <c r="B16" s="4" t="s">
        <v>36</v>
      </c>
      <c r="C16" s="10" t="s">
        <v>37</v>
      </c>
      <c r="D16" s="11" t="s">
        <v>50</v>
      </c>
      <c r="E16" s="5">
        <v>1830</v>
      </c>
      <c r="F16" s="5">
        <v>27</v>
      </c>
      <c r="G16" s="6">
        <f t="shared" si="0"/>
        <v>407.40740740740739</v>
      </c>
    </row>
    <row r="17" spans="1:7" x14ac:dyDescent="0.25">
      <c r="A17">
        <v>12</v>
      </c>
      <c r="B17" s="4" t="s">
        <v>57</v>
      </c>
      <c r="C17" s="10" t="s">
        <v>58</v>
      </c>
      <c r="D17" s="11" t="s">
        <v>59</v>
      </c>
      <c r="E17" s="5">
        <v>1550</v>
      </c>
      <c r="F17" s="5">
        <v>18</v>
      </c>
      <c r="G17" s="6">
        <f t="shared" si="0"/>
        <v>444.44444444444446</v>
      </c>
    </row>
    <row r="18" spans="1:7" x14ac:dyDescent="0.25">
      <c r="A18">
        <v>13</v>
      </c>
      <c r="B18" s="25" t="s">
        <v>116</v>
      </c>
      <c r="C18" s="26"/>
      <c r="D18" s="27"/>
      <c r="E18" s="5">
        <v>2310</v>
      </c>
      <c r="F18" s="5">
        <v>8</v>
      </c>
      <c r="G18" s="6">
        <f t="shared" si="0"/>
        <v>481.48148148148147</v>
      </c>
    </row>
    <row r="19" spans="1:7" x14ac:dyDescent="0.25">
      <c r="A19">
        <v>14</v>
      </c>
      <c r="B19" s="4" t="s">
        <v>82</v>
      </c>
      <c r="C19" s="10" t="s">
        <v>31</v>
      </c>
      <c r="D19" s="11" t="s">
        <v>83</v>
      </c>
      <c r="E19" s="5">
        <v>1770</v>
      </c>
      <c r="F19" s="5">
        <v>21</v>
      </c>
      <c r="G19" s="6">
        <f t="shared" si="0"/>
        <v>518.51851851851848</v>
      </c>
    </row>
    <row r="20" spans="1:7" x14ac:dyDescent="0.25">
      <c r="A20">
        <v>15</v>
      </c>
      <c r="B20" s="4" t="s">
        <v>93</v>
      </c>
      <c r="C20" s="10" t="s">
        <v>117</v>
      </c>
      <c r="D20" s="11" t="s">
        <v>96</v>
      </c>
      <c r="E20" s="5">
        <v>1400</v>
      </c>
      <c r="F20" s="5">
        <v>12</v>
      </c>
      <c r="G20" s="6">
        <f t="shared" si="0"/>
        <v>555.55555555555554</v>
      </c>
    </row>
    <row r="21" spans="1:7" x14ac:dyDescent="0.25">
      <c r="A21">
        <v>16</v>
      </c>
      <c r="B21" s="4" t="s">
        <v>11</v>
      </c>
      <c r="C21" s="10" t="s">
        <v>5</v>
      </c>
      <c r="D21" s="11" t="s">
        <v>6</v>
      </c>
      <c r="E21" s="5">
        <v>1840</v>
      </c>
      <c r="F21" s="5">
        <v>9</v>
      </c>
      <c r="G21" s="6">
        <f t="shared" si="0"/>
        <v>592.59259259259261</v>
      </c>
    </row>
    <row r="22" spans="1:7" x14ac:dyDescent="0.25">
      <c r="A22">
        <v>17</v>
      </c>
      <c r="B22" s="4" t="s">
        <v>118</v>
      </c>
      <c r="C22" s="10" t="s">
        <v>5</v>
      </c>
      <c r="D22" s="11" t="s">
        <v>6</v>
      </c>
      <c r="E22" s="5">
        <v>1460</v>
      </c>
      <c r="F22" s="5">
        <v>23</v>
      </c>
      <c r="G22" s="6">
        <f t="shared" si="0"/>
        <v>629.62962962962968</v>
      </c>
    </row>
    <row r="23" spans="1:7" x14ac:dyDescent="0.25">
      <c r="A23">
        <v>18</v>
      </c>
      <c r="B23" s="4" t="s">
        <v>0</v>
      </c>
      <c r="C23" s="10" t="s">
        <v>1</v>
      </c>
      <c r="D23" s="11" t="s">
        <v>2</v>
      </c>
      <c r="E23" s="5">
        <v>1250</v>
      </c>
      <c r="F23" s="5">
        <v>14</v>
      </c>
      <c r="G23" s="6">
        <f t="shared" si="0"/>
        <v>666.66666666666663</v>
      </c>
    </row>
    <row r="24" spans="1:7" x14ac:dyDescent="0.25">
      <c r="A24">
        <v>19</v>
      </c>
      <c r="B24" s="4" t="s">
        <v>26</v>
      </c>
      <c r="C24" s="10" t="s">
        <v>27</v>
      </c>
      <c r="D24" s="11" t="s">
        <v>2</v>
      </c>
      <c r="E24" s="5">
        <v>1430</v>
      </c>
      <c r="F24" s="5">
        <v>20</v>
      </c>
      <c r="G24" s="6">
        <f t="shared" si="0"/>
        <v>703.7037037037037</v>
      </c>
    </row>
    <row r="25" spans="1:7" x14ac:dyDescent="0.25">
      <c r="A25">
        <v>20</v>
      </c>
      <c r="B25" s="4" t="s">
        <v>11</v>
      </c>
      <c r="C25" s="10" t="s">
        <v>88</v>
      </c>
      <c r="D25" s="11" t="s">
        <v>6</v>
      </c>
      <c r="E25" s="5">
        <v>1320</v>
      </c>
      <c r="F25" s="5">
        <v>5</v>
      </c>
      <c r="G25" s="6">
        <f t="shared" si="0"/>
        <v>740.74074074074076</v>
      </c>
    </row>
    <row r="26" spans="1:7" x14ac:dyDescent="0.25">
      <c r="A26">
        <v>21</v>
      </c>
      <c r="B26" s="25" t="s">
        <v>119</v>
      </c>
      <c r="C26" s="26" t="s">
        <v>4</v>
      </c>
      <c r="D26" s="27"/>
      <c r="E26" s="5">
        <v>1220</v>
      </c>
      <c r="F26" s="5">
        <v>11</v>
      </c>
      <c r="G26" s="6">
        <f t="shared" si="0"/>
        <v>777.77777777777783</v>
      </c>
    </row>
    <row r="27" spans="1:7" x14ac:dyDescent="0.25">
      <c r="A27">
        <v>22</v>
      </c>
      <c r="B27" s="25" t="s">
        <v>120</v>
      </c>
      <c r="C27" s="26"/>
      <c r="D27" s="27">
        <v>77</v>
      </c>
      <c r="E27" s="5">
        <v>1420</v>
      </c>
      <c r="F27" s="5">
        <v>22</v>
      </c>
      <c r="G27" s="6">
        <f t="shared" si="0"/>
        <v>814.81481481481478</v>
      </c>
    </row>
    <row r="28" spans="1:7" x14ac:dyDescent="0.25">
      <c r="A28">
        <v>23</v>
      </c>
      <c r="B28" s="25" t="s">
        <v>121</v>
      </c>
      <c r="C28" s="26" t="s">
        <v>122</v>
      </c>
      <c r="D28" s="27" t="s">
        <v>123</v>
      </c>
      <c r="E28" s="5">
        <v>970</v>
      </c>
      <c r="F28" s="5">
        <v>17</v>
      </c>
      <c r="G28" s="6">
        <f t="shared" si="0"/>
        <v>851.85185185185185</v>
      </c>
    </row>
    <row r="29" spans="1:7" x14ac:dyDescent="0.25">
      <c r="A29">
        <v>24</v>
      </c>
      <c r="B29" s="25" t="s">
        <v>124</v>
      </c>
      <c r="C29" s="26"/>
      <c r="D29" s="27"/>
      <c r="E29" s="5">
        <v>780</v>
      </c>
      <c r="F29" s="5">
        <v>7</v>
      </c>
      <c r="G29" s="6">
        <f t="shared" si="0"/>
        <v>888.88888888888891</v>
      </c>
    </row>
    <row r="30" spans="1:7" x14ac:dyDescent="0.25">
      <c r="A30">
        <v>25</v>
      </c>
      <c r="B30" s="4" t="s">
        <v>3</v>
      </c>
      <c r="C30" s="10" t="s">
        <v>4</v>
      </c>
      <c r="D30" s="11" t="s">
        <v>6</v>
      </c>
      <c r="E30" s="5">
        <v>1250</v>
      </c>
      <c r="F30" s="5">
        <v>19</v>
      </c>
      <c r="G30" s="6">
        <f t="shared" si="0"/>
        <v>925.92592592592598</v>
      </c>
    </row>
    <row r="31" spans="1:7" x14ac:dyDescent="0.25">
      <c r="A31">
        <v>26</v>
      </c>
      <c r="B31" s="25" t="s">
        <v>125</v>
      </c>
      <c r="C31" s="26"/>
      <c r="D31" s="27"/>
      <c r="E31" s="5">
        <v>380</v>
      </c>
      <c r="F31" s="5">
        <v>6</v>
      </c>
      <c r="G31" s="6">
        <f t="shared" si="0"/>
        <v>962.96296296296293</v>
      </c>
    </row>
    <row r="32" spans="1:7" x14ac:dyDescent="0.25">
      <c r="A32">
        <v>27</v>
      </c>
      <c r="B32" s="4" t="s">
        <v>86</v>
      </c>
      <c r="C32" s="10" t="s">
        <v>1</v>
      </c>
      <c r="D32" s="11" t="s">
        <v>6</v>
      </c>
      <c r="E32" s="5">
        <v>140</v>
      </c>
      <c r="F32" s="5">
        <v>15</v>
      </c>
      <c r="G32" s="6">
        <f t="shared" si="0"/>
        <v>1000</v>
      </c>
    </row>
    <row r="35" spans="1:7" ht="18.75" x14ac:dyDescent="0.3">
      <c r="B35" s="87" t="s">
        <v>101</v>
      </c>
      <c r="C35" s="87"/>
      <c r="D35" s="24">
        <v>43607</v>
      </c>
      <c r="F35" s="88" t="s">
        <v>126</v>
      </c>
      <c r="G35" s="88"/>
    </row>
    <row r="36" spans="1:7" x14ac:dyDescent="0.25">
      <c r="E36" s="18" t="s">
        <v>103</v>
      </c>
      <c r="F36" s="18" t="s">
        <v>104</v>
      </c>
      <c r="G36" s="18" t="s">
        <v>105</v>
      </c>
    </row>
    <row r="37" spans="1:7" x14ac:dyDescent="0.25">
      <c r="A37">
        <v>1</v>
      </c>
      <c r="B37" s="28" t="s">
        <v>115</v>
      </c>
      <c r="C37" s="29"/>
      <c r="D37" s="30">
        <v>18</v>
      </c>
      <c r="E37" s="22">
        <v>3370</v>
      </c>
      <c r="F37" s="22">
        <v>2</v>
      </c>
      <c r="G37" s="16">
        <f t="shared" ref="G37:G63" si="1">A37*1000/27</f>
        <v>37.037037037037038</v>
      </c>
    </row>
    <row r="38" spans="1:7" x14ac:dyDescent="0.25">
      <c r="A38">
        <v>2</v>
      </c>
      <c r="B38" s="4" t="s">
        <v>52</v>
      </c>
      <c r="C38" s="10" t="s">
        <v>25</v>
      </c>
      <c r="D38" s="11" t="s">
        <v>59</v>
      </c>
      <c r="E38" s="5">
        <v>2990</v>
      </c>
      <c r="F38" s="5">
        <v>17</v>
      </c>
      <c r="G38" s="6">
        <f t="shared" si="1"/>
        <v>74.074074074074076</v>
      </c>
    </row>
    <row r="39" spans="1:7" x14ac:dyDescent="0.25">
      <c r="A39">
        <v>3</v>
      </c>
      <c r="B39" s="4" t="s">
        <v>11</v>
      </c>
      <c r="C39" s="10" t="s">
        <v>5</v>
      </c>
      <c r="D39" s="11" t="s">
        <v>6</v>
      </c>
      <c r="E39" s="5">
        <v>2740</v>
      </c>
      <c r="F39" s="5">
        <v>25</v>
      </c>
      <c r="G39" s="6">
        <f t="shared" si="1"/>
        <v>111.11111111111111</v>
      </c>
    </row>
    <row r="40" spans="1:7" x14ac:dyDescent="0.25">
      <c r="A40">
        <v>4</v>
      </c>
      <c r="B40" s="4" t="s">
        <v>24</v>
      </c>
      <c r="C40" s="10" t="s">
        <v>25</v>
      </c>
      <c r="D40" s="11" t="s">
        <v>2</v>
      </c>
      <c r="E40" s="5">
        <v>2520</v>
      </c>
      <c r="F40" s="5">
        <v>11</v>
      </c>
      <c r="G40" s="6">
        <f t="shared" si="1"/>
        <v>148.14814814814815</v>
      </c>
    </row>
    <row r="41" spans="1:7" x14ac:dyDescent="0.25">
      <c r="A41">
        <v>5</v>
      </c>
      <c r="B41" s="4" t="s">
        <v>22</v>
      </c>
      <c r="C41" s="10" t="s">
        <v>106</v>
      </c>
      <c r="D41" s="11" t="s">
        <v>15</v>
      </c>
      <c r="E41" s="5">
        <v>2490</v>
      </c>
      <c r="F41" s="5">
        <v>5</v>
      </c>
      <c r="G41" s="6">
        <f t="shared" si="1"/>
        <v>185.18518518518519</v>
      </c>
    </row>
    <row r="42" spans="1:7" x14ac:dyDescent="0.25">
      <c r="A42">
        <v>6</v>
      </c>
      <c r="B42" s="25" t="s">
        <v>114</v>
      </c>
      <c r="C42" s="26"/>
      <c r="D42" s="27">
        <v>18</v>
      </c>
      <c r="E42" s="5">
        <v>2220</v>
      </c>
      <c r="F42" s="5">
        <v>27</v>
      </c>
      <c r="G42" s="6">
        <f t="shared" si="1"/>
        <v>222.22222222222223</v>
      </c>
    </row>
    <row r="43" spans="1:7" x14ac:dyDescent="0.25">
      <c r="A43">
        <v>7</v>
      </c>
      <c r="B43" s="25" t="s">
        <v>119</v>
      </c>
      <c r="C43" s="26" t="s">
        <v>4</v>
      </c>
      <c r="D43" s="27"/>
      <c r="E43" s="5">
        <v>2460</v>
      </c>
      <c r="F43" s="5">
        <v>9</v>
      </c>
      <c r="G43" s="6">
        <f t="shared" si="1"/>
        <v>259.25925925925924</v>
      </c>
    </row>
    <row r="44" spans="1:7" x14ac:dyDescent="0.25">
      <c r="A44">
        <v>8</v>
      </c>
      <c r="B44" s="31" t="s">
        <v>51</v>
      </c>
      <c r="C44" s="32" t="s">
        <v>4</v>
      </c>
      <c r="D44" s="33" t="s">
        <v>59</v>
      </c>
      <c r="E44" s="34">
        <v>2290</v>
      </c>
      <c r="F44" s="34">
        <v>10</v>
      </c>
      <c r="G44" s="35">
        <f t="shared" si="1"/>
        <v>296.2962962962963</v>
      </c>
    </row>
    <row r="45" spans="1:7" x14ac:dyDescent="0.25">
      <c r="A45">
        <v>9</v>
      </c>
      <c r="B45" s="25" t="s">
        <v>111</v>
      </c>
      <c r="C45" s="26"/>
      <c r="D45" s="27">
        <v>18</v>
      </c>
      <c r="E45" s="5">
        <v>2210</v>
      </c>
      <c r="F45" s="5">
        <v>24</v>
      </c>
      <c r="G45" s="6">
        <f t="shared" si="1"/>
        <v>333.33333333333331</v>
      </c>
    </row>
    <row r="46" spans="1:7" x14ac:dyDescent="0.25">
      <c r="A46">
        <v>10</v>
      </c>
      <c r="B46" s="4" t="s">
        <v>118</v>
      </c>
      <c r="C46" s="10" t="s">
        <v>5</v>
      </c>
      <c r="D46" s="11" t="s">
        <v>6</v>
      </c>
      <c r="E46" s="5">
        <v>2030</v>
      </c>
      <c r="F46" s="5">
        <v>15</v>
      </c>
      <c r="G46" s="6">
        <f t="shared" si="1"/>
        <v>370.37037037037038</v>
      </c>
    </row>
    <row r="47" spans="1:7" x14ac:dyDescent="0.25">
      <c r="A47">
        <v>11</v>
      </c>
      <c r="B47" s="25" t="s">
        <v>120</v>
      </c>
      <c r="C47" s="26"/>
      <c r="D47" s="27">
        <v>77</v>
      </c>
      <c r="E47" s="5">
        <v>1970</v>
      </c>
      <c r="F47" s="5">
        <v>3</v>
      </c>
      <c r="G47" s="6">
        <f t="shared" si="1"/>
        <v>407.40740740740739</v>
      </c>
    </row>
    <row r="48" spans="1:7" x14ac:dyDescent="0.25">
      <c r="A48">
        <v>12</v>
      </c>
      <c r="B48" s="4" t="s">
        <v>82</v>
      </c>
      <c r="C48" s="10" t="s">
        <v>31</v>
      </c>
      <c r="D48" s="11" t="s">
        <v>83</v>
      </c>
      <c r="E48" s="5">
        <v>1880</v>
      </c>
      <c r="F48" s="5">
        <v>26</v>
      </c>
      <c r="G48" s="6">
        <f t="shared" si="1"/>
        <v>444.44444444444446</v>
      </c>
    </row>
    <row r="49" spans="1:7" x14ac:dyDescent="0.25">
      <c r="A49">
        <v>13</v>
      </c>
      <c r="B49" s="4" t="s">
        <v>0</v>
      </c>
      <c r="C49" s="10" t="s">
        <v>1</v>
      </c>
      <c r="D49" s="11" t="s">
        <v>2</v>
      </c>
      <c r="E49" s="5">
        <v>1880</v>
      </c>
      <c r="F49" s="5">
        <v>1</v>
      </c>
      <c r="G49" s="6">
        <f t="shared" si="1"/>
        <v>481.48148148148147</v>
      </c>
    </row>
    <row r="50" spans="1:7" x14ac:dyDescent="0.25">
      <c r="A50">
        <v>14</v>
      </c>
      <c r="B50" s="4" t="s">
        <v>26</v>
      </c>
      <c r="C50" s="10" t="s">
        <v>27</v>
      </c>
      <c r="D50" s="11" t="s">
        <v>2</v>
      </c>
      <c r="E50" s="5">
        <v>1740</v>
      </c>
      <c r="F50" s="5">
        <v>21</v>
      </c>
      <c r="G50" s="6">
        <f t="shared" si="1"/>
        <v>518.51851851851848</v>
      </c>
    </row>
    <row r="51" spans="1:7" x14ac:dyDescent="0.25">
      <c r="A51">
        <v>15</v>
      </c>
      <c r="B51" s="4" t="s">
        <v>93</v>
      </c>
      <c r="C51" s="10" t="s">
        <v>117</v>
      </c>
      <c r="D51" s="11" t="s">
        <v>96</v>
      </c>
      <c r="E51" s="5">
        <v>1330</v>
      </c>
      <c r="F51" s="5">
        <v>12</v>
      </c>
      <c r="G51" s="6">
        <f t="shared" si="1"/>
        <v>555.55555555555554</v>
      </c>
    </row>
    <row r="52" spans="1:7" x14ac:dyDescent="0.25">
      <c r="A52">
        <v>16</v>
      </c>
      <c r="B52" s="4" t="s">
        <v>3</v>
      </c>
      <c r="C52" s="10" t="s">
        <v>4</v>
      </c>
      <c r="D52" s="11" t="s">
        <v>6</v>
      </c>
      <c r="E52" s="5">
        <v>1760</v>
      </c>
      <c r="F52" s="5">
        <v>4</v>
      </c>
      <c r="G52" s="6">
        <f t="shared" si="1"/>
        <v>592.59259259259261</v>
      </c>
    </row>
    <row r="53" spans="1:7" x14ac:dyDescent="0.25">
      <c r="A53">
        <v>17</v>
      </c>
      <c r="B53" s="4" t="s">
        <v>44</v>
      </c>
      <c r="C53" s="10" t="s">
        <v>45</v>
      </c>
      <c r="D53" s="11" t="s">
        <v>50</v>
      </c>
      <c r="E53" s="5">
        <v>1600</v>
      </c>
      <c r="F53" s="5">
        <v>22</v>
      </c>
      <c r="G53" s="6">
        <f t="shared" si="1"/>
        <v>629.62962962962968</v>
      </c>
    </row>
    <row r="54" spans="1:7" x14ac:dyDescent="0.25">
      <c r="A54">
        <v>18</v>
      </c>
      <c r="B54" s="25" t="s">
        <v>112</v>
      </c>
      <c r="C54" s="26"/>
      <c r="D54" s="27">
        <v>18</v>
      </c>
      <c r="E54" s="5">
        <v>1150</v>
      </c>
      <c r="F54" s="5">
        <v>14</v>
      </c>
      <c r="G54" s="6">
        <f t="shared" si="1"/>
        <v>666.66666666666663</v>
      </c>
    </row>
    <row r="55" spans="1:7" x14ac:dyDescent="0.25">
      <c r="A55">
        <v>19</v>
      </c>
      <c r="B55" s="25" t="s">
        <v>116</v>
      </c>
      <c r="C55" s="26"/>
      <c r="D55" s="27"/>
      <c r="E55" s="5">
        <v>1740</v>
      </c>
      <c r="F55" s="5">
        <v>6</v>
      </c>
      <c r="G55" s="6">
        <f t="shared" si="1"/>
        <v>703.7037037037037</v>
      </c>
    </row>
    <row r="56" spans="1:7" x14ac:dyDescent="0.25">
      <c r="A56">
        <v>20</v>
      </c>
      <c r="B56" s="25" t="s">
        <v>113</v>
      </c>
      <c r="C56" s="26"/>
      <c r="D56" s="27">
        <v>28</v>
      </c>
      <c r="E56" s="5">
        <v>1500</v>
      </c>
      <c r="F56" s="5">
        <v>19</v>
      </c>
      <c r="G56" s="6">
        <f t="shared" si="1"/>
        <v>740.74074074074076</v>
      </c>
    </row>
    <row r="57" spans="1:7" x14ac:dyDescent="0.25">
      <c r="A57">
        <v>21</v>
      </c>
      <c r="B57" s="25" t="s">
        <v>121</v>
      </c>
      <c r="C57" s="26" t="s">
        <v>122</v>
      </c>
      <c r="D57" s="27" t="s">
        <v>123</v>
      </c>
      <c r="E57" s="5">
        <v>1140</v>
      </c>
      <c r="F57" s="5">
        <v>13</v>
      </c>
      <c r="G57" s="6">
        <f t="shared" si="1"/>
        <v>777.77777777777783</v>
      </c>
    </row>
    <row r="58" spans="1:7" x14ac:dyDescent="0.25">
      <c r="A58">
        <v>22</v>
      </c>
      <c r="B58" s="4" t="s">
        <v>57</v>
      </c>
      <c r="C58" s="10" t="s">
        <v>58</v>
      </c>
      <c r="D58" s="11" t="s">
        <v>59</v>
      </c>
      <c r="E58" s="5">
        <v>1360</v>
      </c>
      <c r="F58" s="5">
        <v>7</v>
      </c>
      <c r="G58" s="6">
        <f t="shared" si="1"/>
        <v>814.81481481481478</v>
      </c>
    </row>
    <row r="59" spans="1:7" x14ac:dyDescent="0.25">
      <c r="A59">
        <v>23</v>
      </c>
      <c r="B59" s="4" t="s">
        <v>11</v>
      </c>
      <c r="C59" s="10" t="s">
        <v>88</v>
      </c>
      <c r="D59" s="11" t="s">
        <v>6</v>
      </c>
      <c r="E59" s="5">
        <v>960</v>
      </c>
      <c r="F59" s="5">
        <v>16</v>
      </c>
      <c r="G59" s="6">
        <f t="shared" si="1"/>
        <v>851.85185185185185</v>
      </c>
    </row>
    <row r="60" spans="1:7" x14ac:dyDescent="0.25">
      <c r="A60">
        <v>24</v>
      </c>
      <c r="B60" s="25" t="s">
        <v>124</v>
      </c>
      <c r="C60" s="26"/>
      <c r="D60" s="27"/>
      <c r="E60" s="5">
        <v>640</v>
      </c>
      <c r="F60" s="5">
        <v>23</v>
      </c>
      <c r="G60" s="6">
        <f t="shared" si="1"/>
        <v>888.88888888888891</v>
      </c>
    </row>
    <row r="61" spans="1:7" x14ac:dyDescent="0.25">
      <c r="A61">
        <v>25</v>
      </c>
      <c r="B61" s="4" t="s">
        <v>86</v>
      </c>
      <c r="C61" s="10" t="s">
        <v>1</v>
      </c>
      <c r="D61" s="11" t="s">
        <v>6</v>
      </c>
      <c r="E61" s="5">
        <v>640</v>
      </c>
      <c r="F61" s="5">
        <v>18</v>
      </c>
      <c r="G61" s="6">
        <f t="shared" si="1"/>
        <v>925.92592592592598</v>
      </c>
    </row>
    <row r="62" spans="1:7" x14ac:dyDescent="0.25">
      <c r="A62">
        <v>26</v>
      </c>
      <c r="B62" s="4" t="s">
        <v>36</v>
      </c>
      <c r="C62" s="10" t="s">
        <v>37</v>
      </c>
      <c r="D62" s="11" t="s">
        <v>50</v>
      </c>
      <c r="E62" s="5">
        <v>480</v>
      </c>
      <c r="F62" s="5">
        <v>20</v>
      </c>
      <c r="G62" s="6">
        <f t="shared" si="1"/>
        <v>962.96296296296293</v>
      </c>
    </row>
    <row r="63" spans="1:7" x14ac:dyDescent="0.25">
      <c r="A63">
        <v>27</v>
      </c>
      <c r="B63" s="25" t="s">
        <v>125</v>
      </c>
      <c r="C63" s="26"/>
      <c r="D63" s="27"/>
      <c r="E63" s="5">
        <v>420</v>
      </c>
      <c r="F63" s="5">
        <v>8</v>
      </c>
      <c r="G63" s="6">
        <f t="shared" si="1"/>
        <v>1000</v>
      </c>
    </row>
  </sheetData>
  <mergeCells count="4">
    <mergeCell ref="B4:C4"/>
    <mergeCell ref="F4:G4"/>
    <mergeCell ref="B35:C35"/>
    <mergeCell ref="F35:G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15"/>
  <sheetViews>
    <sheetView workbookViewId="0">
      <selection activeCell="E23" sqref="E23"/>
    </sheetView>
  </sheetViews>
  <sheetFormatPr baseColWidth="10" defaultRowHeight="15" x14ac:dyDescent="0.25"/>
  <sheetData>
    <row r="3" spans="2:8" x14ac:dyDescent="0.25">
      <c r="C3" s="86" t="s">
        <v>101</v>
      </c>
      <c r="D3" s="86"/>
      <c r="E3" s="14">
        <v>43635</v>
      </c>
      <c r="G3" s="89" t="s">
        <v>131</v>
      </c>
      <c r="H3" s="89"/>
    </row>
    <row r="4" spans="2:8" x14ac:dyDescent="0.25">
      <c r="F4" s="23" t="s">
        <v>103</v>
      </c>
      <c r="G4" s="23" t="s">
        <v>104</v>
      </c>
      <c r="H4" s="23" t="s">
        <v>105</v>
      </c>
    </row>
    <row r="5" spans="2:8" x14ac:dyDescent="0.25">
      <c r="B5">
        <v>1</v>
      </c>
      <c r="C5" s="4" t="s">
        <v>26</v>
      </c>
      <c r="D5" s="10" t="s">
        <v>27</v>
      </c>
      <c r="E5" s="11" t="s">
        <v>2</v>
      </c>
      <c r="F5" s="5">
        <v>11100</v>
      </c>
      <c r="G5" s="5">
        <v>5</v>
      </c>
      <c r="H5" s="6">
        <f>B5*1000/11</f>
        <v>90.909090909090907</v>
      </c>
    </row>
    <row r="6" spans="2:8" x14ac:dyDescent="0.25">
      <c r="B6">
        <v>2</v>
      </c>
      <c r="C6" s="4" t="s">
        <v>52</v>
      </c>
      <c r="D6" s="10" t="s">
        <v>25</v>
      </c>
      <c r="E6" s="11" t="s">
        <v>59</v>
      </c>
      <c r="F6" s="5">
        <v>6270</v>
      </c>
      <c r="G6" s="5">
        <v>12</v>
      </c>
      <c r="H6" s="6">
        <f t="shared" ref="H6:H15" si="0">B6*1000/11</f>
        <v>181.81818181818181</v>
      </c>
    </row>
    <row r="7" spans="2:8" x14ac:dyDescent="0.25">
      <c r="B7">
        <v>3</v>
      </c>
      <c r="C7" s="4" t="s">
        <v>3</v>
      </c>
      <c r="D7" s="10" t="s">
        <v>4</v>
      </c>
      <c r="E7" s="11" t="s">
        <v>6</v>
      </c>
      <c r="F7" s="5">
        <v>5790</v>
      </c>
      <c r="G7" s="5">
        <v>7</v>
      </c>
      <c r="H7" s="6">
        <f t="shared" si="0"/>
        <v>272.72727272727275</v>
      </c>
    </row>
    <row r="8" spans="2:8" x14ac:dyDescent="0.25">
      <c r="B8">
        <v>4</v>
      </c>
      <c r="C8" s="4" t="s">
        <v>97</v>
      </c>
      <c r="D8" s="10" t="s">
        <v>132</v>
      </c>
      <c r="E8" s="9" t="s">
        <v>133</v>
      </c>
      <c r="F8" s="5">
        <v>4840</v>
      </c>
      <c r="G8" s="5">
        <v>14</v>
      </c>
      <c r="H8" s="6">
        <f t="shared" si="0"/>
        <v>363.63636363636363</v>
      </c>
    </row>
    <row r="9" spans="2:8" x14ac:dyDescent="0.25">
      <c r="B9">
        <v>5</v>
      </c>
      <c r="C9" s="4" t="s">
        <v>89</v>
      </c>
      <c r="D9" s="10" t="s">
        <v>1</v>
      </c>
      <c r="E9" s="11" t="s">
        <v>6</v>
      </c>
      <c r="F9" s="5">
        <v>4580</v>
      </c>
      <c r="G9" s="5">
        <v>6</v>
      </c>
      <c r="H9" s="6">
        <f t="shared" si="0"/>
        <v>454.54545454545456</v>
      </c>
    </row>
    <row r="10" spans="2:8" x14ac:dyDescent="0.25">
      <c r="B10">
        <v>6</v>
      </c>
      <c r="C10" s="4" t="s">
        <v>32</v>
      </c>
      <c r="D10" s="10" t="s">
        <v>34</v>
      </c>
      <c r="E10" s="11" t="s">
        <v>2</v>
      </c>
      <c r="F10" s="5">
        <v>4400</v>
      </c>
      <c r="G10" s="5">
        <v>8</v>
      </c>
      <c r="H10" s="6">
        <f t="shared" si="0"/>
        <v>545.4545454545455</v>
      </c>
    </row>
    <row r="11" spans="2:8" x14ac:dyDescent="0.25">
      <c r="B11">
        <v>7</v>
      </c>
      <c r="C11" s="4" t="s">
        <v>44</v>
      </c>
      <c r="D11" s="10" t="s">
        <v>45</v>
      </c>
      <c r="E11" s="11" t="s">
        <v>50</v>
      </c>
      <c r="F11" s="5">
        <v>4040</v>
      </c>
      <c r="G11" s="5">
        <v>13</v>
      </c>
      <c r="H11" s="6">
        <f t="shared" si="0"/>
        <v>636.36363636363637</v>
      </c>
    </row>
    <row r="12" spans="2:8" x14ac:dyDescent="0.25">
      <c r="B12">
        <v>8</v>
      </c>
      <c r="C12" s="4" t="s">
        <v>0</v>
      </c>
      <c r="D12" s="10" t="s">
        <v>1</v>
      </c>
      <c r="E12" s="11" t="s">
        <v>2</v>
      </c>
      <c r="F12" s="5">
        <v>3970</v>
      </c>
      <c r="G12" s="5">
        <v>9</v>
      </c>
      <c r="H12" s="6">
        <f t="shared" si="0"/>
        <v>727.27272727272725</v>
      </c>
    </row>
    <row r="13" spans="2:8" x14ac:dyDescent="0.25">
      <c r="B13">
        <v>9</v>
      </c>
      <c r="C13" s="4" t="s">
        <v>86</v>
      </c>
      <c r="D13" s="10" t="s">
        <v>1</v>
      </c>
      <c r="E13" s="11" t="s">
        <v>6</v>
      </c>
      <c r="F13" s="5">
        <v>3530</v>
      </c>
      <c r="G13" s="5">
        <v>15</v>
      </c>
      <c r="H13" s="6">
        <f t="shared" si="0"/>
        <v>818.18181818181813</v>
      </c>
    </row>
    <row r="14" spans="2:8" x14ac:dyDescent="0.25">
      <c r="B14">
        <v>10</v>
      </c>
      <c r="C14" s="4" t="s">
        <v>11</v>
      </c>
      <c r="D14" s="10" t="s">
        <v>88</v>
      </c>
      <c r="E14" s="11" t="s">
        <v>6</v>
      </c>
      <c r="F14" s="5">
        <v>2450</v>
      </c>
      <c r="G14" s="5">
        <v>10</v>
      </c>
      <c r="H14" s="6">
        <f t="shared" si="0"/>
        <v>909.09090909090912</v>
      </c>
    </row>
    <row r="15" spans="2:8" x14ac:dyDescent="0.25">
      <c r="B15">
        <v>11</v>
      </c>
      <c r="C15" s="4" t="s">
        <v>24</v>
      </c>
      <c r="D15" s="10" t="s">
        <v>25</v>
      </c>
      <c r="E15" s="11" t="s">
        <v>2</v>
      </c>
      <c r="F15" s="5">
        <v>2340</v>
      </c>
      <c r="G15" s="5">
        <v>11</v>
      </c>
      <c r="H15" s="6">
        <f t="shared" si="0"/>
        <v>1000</v>
      </c>
    </row>
  </sheetData>
  <mergeCells count="2">
    <mergeCell ref="C3:D3"/>
    <mergeCell ref="G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17"/>
  <sheetViews>
    <sheetView workbookViewId="0">
      <selection activeCell="G25" sqref="G25"/>
    </sheetView>
  </sheetViews>
  <sheetFormatPr baseColWidth="10" defaultRowHeight="15" x14ac:dyDescent="0.25"/>
  <sheetData>
    <row r="3" spans="2:8" x14ac:dyDescent="0.25">
      <c r="C3" s="86" t="s">
        <v>101</v>
      </c>
      <c r="D3" s="86"/>
      <c r="E3" s="14">
        <v>43642</v>
      </c>
      <c r="G3" s="89" t="s">
        <v>134</v>
      </c>
      <c r="H3" s="89"/>
    </row>
    <row r="4" spans="2:8" x14ac:dyDescent="0.25">
      <c r="F4" s="44" t="s">
        <v>103</v>
      </c>
      <c r="G4" s="44" t="s">
        <v>104</v>
      </c>
      <c r="H4" s="44" t="s">
        <v>105</v>
      </c>
    </row>
    <row r="5" spans="2:8" x14ac:dyDescent="0.25">
      <c r="B5">
        <v>1</v>
      </c>
      <c r="C5" s="4" t="s">
        <v>26</v>
      </c>
      <c r="D5" s="10" t="s">
        <v>27</v>
      </c>
      <c r="E5" s="11" t="s">
        <v>2</v>
      </c>
      <c r="F5" s="5">
        <v>4080</v>
      </c>
      <c r="G5" s="5">
        <v>4</v>
      </c>
      <c r="H5" s="6">
        <f t="shared" ref="H5:H17" si="0">B5*1000/13</f>
        <v>76.92307692307692</v>
      </c>
    </row>
    <row r="6" spans="2:8" x14ac:dyDescent="0.25">
      <c r="B6">
        <v>2</v>
      </c>
      <c r="C6" s="4" t="s">
        <v>24</v>
      </c>
      <c r="D6" s="10" t="s">
        <v>25</v>
      </c>
      <c r="E6" s="11" t="s">
        <v>2</v>
      </c>
      <c r="F6" s="5">
        <v>3750</v>
      </c>
      <c r="G6" s="5">
        <v>11</v>
      </c>
      <c r="H6" s="6">
        <f t="shared" si="0"/>
        <v>153.84615384615384</v>
      </c>
    </row>
    <row r="7" spans="2:8" x14ac:dyDescent="0.25">
      <c r="B7">
        <v>3</v>
      </c>
      <c r="C7" s="4" t="s">
        <v>135</v>
      </c>
      <c r="D7" s="10" t="s">
        <v>136</v>
      </c>
      <c r="E7" s="11" t="s">
        <v>50</v>
      </c>
      <c r="F7" s="5">
        <v>3500</v>
      </c>
      <c r="G7" s="5">
        <v>15</v>
      </c>
      <c r="H7" s="6">
        <f t="shared" si="0"/>
        <v>230.76923076923077</v>
      </c>
    </row>
    <row r="8" spans="2:8" x14ac:dyDescent="0.25">
      <c r="B8">
        <v>4</v>
      </c>
      <c r="C8" s="4" t="s">
        <v>3</v>
      </c>
      <c r="D8" s="10" t="s">
        <v>4</v>
      </c>
      <c r="E8" s="11" t="s">
        <v>6</v>
      </c>
      <c r="F8" s="5">
        <v>3490</v>
      </c>
      <c r="G8" s="5">
        <v>8</v>
      </c>
      <c r="H8" s="6">
        <f t="shared" si="0"/>
        <v>307.69230769230768</v>
      </c>
    </row>
    <row r="9" spans="2:8" x14ac:dyDescent="0.25">
      <c r="B9">
        <v>5</v>
      </c>
      <c r="C9" s="4" t="s">
        <v>137</v>
      </c>
      <c r="D9" s="10" t="s">
        <v>64</v>
      </c>
      <c r="E9" s="9" t="s">
        <v>65</v>
      </c>
      <c r="F9" s="5">
        <v>3000</v>
      </c>
      <c r="G9" s="5">
        <v>5</v>
      </c>
      <c r="H9" s="6">
        <f t="shared" si="0"/>
        <v>384.61538461538464</v>
      </c>
    </row>
    <row r="10" spans="2:8" x14ac:dyDescent="0.25">
      <c r="B10">
        <v>6</v>
      </c>
      <c r="C10" s="4" t="s">
        <v>62</v>
      </c>
      <c r="D10" s="10" t="s">
        <v>33</v>
      </c>
      <c r="E10" s="11" t="s">
        <v>65</v>
      </c>
      <c r="F10" s="5">
        <v>2730</v>
      </c>
      <c r="G10" s="5">
        <v>9</v>
      </c>
      <c r="H10" s="6">
        <f t="shared" si="0"/>
        <v>461.53846153846155</v>
      </c>
    </row>
    <row r="11" spans="2:8" x14ac:dyDescent="0.25">
      <c r="B11">
        <v>7</v>
      </c>
      <c r="C11" s="4" t="s">
        <v>44</v>
      </c>
      <c r="D11" s="10" t="s">
        <v>45</v>
      </c>
      <c r="E11" s="11" t="s">
        <v>50</v>
      </c>
      <c r="F11" s="5">
        <v>2280</v>
      </c>
      <c r="G11" s="5">
        <v>14</v>
      </c>
      <c r="H11" s="6">
        <f t="shared" si="0"/>
        <v>538.46153846153845</v>
      </c>
    </row>
    <row r="12" spans="2:8" x14ac:dyDescent="0.25">
      <c r="B12">
        <v>8</v>
      </c>
      <c r="C12" s="4" t="s">
        <v>52</v>
      </c>
      <c r="D12" s="10" t="s">
        <v>25</v>
      </c>
      <c r="E12" s="11" t="s">
        <v>59</v>
      </c>
      <c r="F12" s="5">
        <v>2150</v>
      </c>
      <c r="G12" s="5">
        <v>12</v>
      </c>
      <c r="H12" s="6">
        <f t="shared" si="0"/>
        <v>615.38461538461536</v>
      </c>
    </row>
    <row r="13" spans="2:8" x14ac:dyDescent="0.25">
      <c r="B13">
        <v>9</v>
      </c>
      <c r="C13" s="4" t="s">
        <v>0</v>
      </c>
      <c r="D13" s="10" t="s">
        <v>1</v>
      </c>
      <c r="E13" s="11" t="s">
        <v>2</v>
      </c>
      <c r="F13" s="5">
        <v>2040</v>
      </c>
      <c r="G13" s="5">
        <v>10</v>
      </c>
      <c r="H13" s="6">
        <f t="shared" si="0"/>
        <v>692.30769230769226</v>
      </c>
    </row>
    <row r="14" spans="2:8" x14ac:dyDescent="0.25">
      <c r="B14">
        <v>10</v>
      </c>
      <c r="C14" s="4" t="s">
        <v>138</v>
      </c>
      <c r="D14" s="10"/>
      <c r="E14" s="11" t="s">
        <v>50</v>
      </c>
      <c r="F14" s="5">
        <v>1770</v>
      </c>
      <c r="G14" s="5">
        <v>6</v>
      </c>
      <c r="H14" s="6">
        <f t="shared" si="0"/>
        <v>769.23076923076928</v>
      </c>
    </row>
    <row r="15" spans="2:8" x14ac:dyDescent="0.25">
      <c r="B15">
        <v>11</v>
      </c>
      <c r="C15" s="4" t="s">
        <v>11</v>
      </c>
      <c r="D15" s="10" t="s">
        <v>5</v>
      </c>
      <c r="E15" s="11" t="s">
        <v>6</v>
      </c>
      <c r="F15" s="5">
        <v>1120</v>
      </c>
      <c r="G15" s="5">
        <v>13</v>
      </c>
      <c r="H15" s="6">
        <f t="shared" si="0"/>
        <v>846.15384615384619</v>
      </c>
    </row>
    <row r="16" spans="2:8" x14ac:dyDescent="0.25">
      <c r="B16">
        <v>12</v>
      </c>
      <c r="C16" s="4" t="s">
        <v>11</v>
      </c>
      <c r="D16" s="10" t="s">
        <v>88</v>
      </c>
      <c r="E16" s="11" t="s">
        <v>6</v>
      </c>
      <c r="F16" s="5">
        <v>1120</v>
      </c>
      <c r="G16" s="5">
        <v>7</v>
      </c>
      <c r="H16" s="6">
        <f t="shared" si="0"/>
        <v>923.07692307692309</v>
      </c>
    </row>
    <row r="17" spans="2:8" x14ac:dyDescent="0.25">
      <c r="B17">
        <v>13</v>
      </c>
      <c r="C17" s="4" t="s">
        <v>86</v>
      </c>
      <c r="D17" s="10" t="s">
        <v>1</v>
      </c>
      <c r="E17" s="11" t="s">
        <v>6</v>
      </c>
      <c r="F17" s="5">
        <v>1000</v>
      </c>
      <c r="G17" s="5">
        <v>16</v>
      </c>
      <c r="H17" s="6">
        <f t="shared" si="0"/>
        <v>1000</v>
      </c>
    </row>
  </sheetData>
  <mergeCells count="2">
    <mergeCell ref="C3:D3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H18"/>
  <sheetViews>
    <sheetView workbookViewId="0">
      <selection activeCell="J10" sqref="J10"/>
    </sheetView>
  </sheetViews>
  <sheetFormatPr baseColWidth="10" defaultRowHeight="15" x14ac:dyDescent="0.25"/>
  <sheetData>
    <row r="4" spans="2:8" x14ac:dyDescent="0.25">
      <c r="C4" s="86" t="s">
        <v>101</v>
      </c>
      <c r="D4" s="86"/>
      <c r="E4" s="14">
        <v>43649</v>
      </c>
      <c r="G4" s="89" t="s">
        <v>139</v>
      </c>
      <c r="H4" s="89"/>
    </row>
    <row r="5" spans="2:8" x14ac:dyDescent="0.25">
      <c r="F5" s="45" t="s">
        <v>103</v>
      </c>
      <c r="G5" s="45" t="s">
        <v>104</v>
      </c>
      <c r="H5" s="45" t="s">
        <v>105</v>
      </c>
    </row>
    <row r="6" spans="2:8" x14ac:dyDescent="0.25">
      <c r="B6">
        <v>1</v>
      </c>
      <c r="C6" s="19" t="s">
        <v>32</v>
      </c>
      <c r="D6" s="20" t="s">
        <v>141</v>
      </c>
      <c r="E6" s="21" t="s">
        <v>2</v>
      </c>
      <c r="F6" s="5">
        <v>6450</v>
      </c>
      <c r="G6" s="5">
        <v>8</v>
      </c>
      <c r="H6" s="6">
        <f t="shared" ref="H6:H18" si="0">B6*1000/13</f>
        <v>76.92307692307692</v>
      </c>
    </row>
    <row r="7" spans="2:8" x14ac:dyDescent="0.25">
      <c r="B7">
        <v>2</v>
      </c>
      <c r="C7" s="4" t="s">
        <v>24</v>
      </c>
      <c r="D7" s="10" t="s">
        <v>25</v>
      </c>
      <c r="E7" s="11" t="s">
        <v>2</v>
      </c>
      <c r="F7" s="5">
        <v>4900</v>
      </c>
      <c r="G7" s="5">
        <v>7</v>
      </c>
      <c r="H7" s="6">
        <f t="shared" si="0"/>
        <v>153.84615384615384</v>
      </c>
    </row>
    <row r="8" spans="2:8" x14ac:dyDescent="0.25">
      <c r="B8">
        <v>3</v>
      </c>
      <c r="C8" s="4" t="s">
        <v>11</v>
      </c>
      <c r="D8" s="10" t="s">
        <v>5</v>
      </c>
      <c r="E8" s="11" t="s">
        <v>6</v>
      </c>
      <c r="F8" s="5">
        <v>4580</v>
      </c>
      <c r="G8" s="5">
        <v>1</v>
      </c>
      <c r="H8" s="6">
        <f t="shared" si="0"/>
        <v>230.76923076923077</v>
      </c>
    </row>
    <row r="9" spans="2:8" x14ac:dyDescent="0.25">
      <c r="B9">
        <v>4</v>
      </c>
      <c r="C9" s="4" t="s">
        <v>26</v>
      </c>
      <c r="D9" s="10" t="s">
        <v>27</v>
      </c>
      <c r="E9" s="11" t="s">
        <v>2</v>
      </c>
      <c r="F9" s="5">
        <v>4460</v>
      </c>
      <c r="G9" s="5">
        <v>2</v>
      </c>
      <c r="H9" s="6">
        <f t="shared" si="0"/>
        <v>307.69230769230768</v>
      </c>
    </row>
    <row r="10" spans="2:8" x14ac:dyDescent="0.25">
      <c r="B10">
        <v>5</v>
      </c>
      <c r="C10" s="4" t="s">
        <v>0</v>
      </c>
      <c r="D10" s="10" t="s">
        <v>1</v>
      </c>
      <c r="E10" s="11" t="s">
        <v>2</v>
      </c>
      <c r="F10" s="5">
        <v>4160</v>
      </c>
      <c r="G10" s="5">
        <v>13</v>
      </c>
      <c r="H10" s="6">
        <f t="shared" si="0"/>
        <v>384.61538461538464</v>
      </c>
    </row>
    <row r="11" spans="2:8" x14ac:dyDescent="0.25">
      <c r="B11">
        <v>6</v>
      </c>
      <c r="C11" s="4" t="s">
        <v>62</v>
      </c>
      <c r="D11" s="10" t="s">
        <v>33</v>
      </c>
      <c r="E11" s="11" t="s">
        <v>65</v>
      </c>
      <c r="F11" s="5">
        <v>4100</v>
      </c>
      <c r="G11" s="5">
        <v>11</v>
      </c>
      <c r="H11" s="6">
        <f t="shared" si="0"/>
        <v>461.53846153846155</v>
      </c>
    </row>
    <row r="12" spans="2:8" x14ac:dyDescent="0.25">
      <c r="B12">
        <v>7</v>
      </c>
      <c r="C12" s="4" t="s">
        <v>11</v>
      </c>
      <c r="D12" s="10" t="s">
        <v>88</v>
      </c>
      <c r="E12" s="11" t="s">
        <v>6</v>
      </c>
      <c r="F12" s="5">
        <v>3260</v>
      </c>
      <c r="G12" s="5">
        <v>3</v>
      </c>
      <c r="H12" s="6">
        <f t="shared" si="0"/>
        <v>538.46153846153845</v>
      </c>
    </row>
    <row r="13" spans="2:8" x14ac:dyDescent="0.25">
      <c r="B13">
        <v>8</v>
      </c>
      <c r="C13" s="4" t="s">
        <v>38</v>
      </c>
      <c r="D13" s="10" t="s">
        <v>39</v>
      </c>
      <c r="E13" s="11" t="s">
        <v>50</v>
      </c>
      <c r="F13" s="5">
        <v>3250</v>
      </c>
      <c r="G13" s="5">
        <v>10</v>
      </c>
      <c r="H13" s="6">
        <f t="shared" si="0"/>
        <v>615.38461538461536</v>
      </c>
    </row>
    <row r="14" spans="2:8" x14ac:dyDescent="0.25">
      <c r="B14">
        <v>9</v>
      </c>
      <c r="C14" s="4" t="s">
        <v>3</v>
      </c>
      <c r="D14" s="10" t="s">
        <v>4</v>
      </c>
      <c r="E14" s="11" t="s">
        <v>6</v>
      </c>
      <c r="F14" s="5">
        <v>3120</v>
      </c>
      <c r="G14" s="5">
        <v>5</v>
      </c>
      <c r="H14" s="6">
        <f t="shared" si="0"/>
        <v>692.30769230769226</v>
      </c>
    </row>
    <row r="15" spans="2:8" x14ac:dyDescent="0.25">
      <c r="B15">
        <v>10</v>
      </c>
      <c r="C15" s="4" t="s">
        <v>51</v>
      </c>
      <c r="D15" s="10" t="s">
        <v>4</v>
      </c>
      <c r="E15" s="11" t="s">
        <v>59</v>
      </c>
      <c r="F15" s="5">
        <v>2920</v>
      </c>
      <c r="G15" s="5">
        <v>6</v>
      </c>
      <c r="H15" s="6">
        <f t="shared" si="0"/>
        <v>769.23076923076928</v>
      </c>
    </row>
    <row r="16" spans="2:8" x14ac:dyDescent="0.25">
      <c r="B16">
        <v>11</v>
      </c>
      <c r="C16" s="4" t="s">
        <v>36</v>
      </c>
      <c r="D16" s="10" t="s">
        <v>142</v>
      </c>
      <c r="E16" s="11" t="s">
        <v>50</v>
      </c>
      <c r="F16" s="5">
        <v>2630</v>
      </c>
      <c r="G16" s="5">
        <v>12</v>
      </c>
      <c r="H16" s="6">
        <f t="shared" si="0"/>
        <v>846.15384615384619</v>
      </c>
    </row>
    <row r="17" spans="2:8" x14ac:dyDescent="0.25">
      <c r="B17">
        <v>12</v>
      </c>
      <c r="C17" s="4" t="s">
        <v>86</v>
      </c>
      <c r="D17" s="10" t="s">
        <v>1</v>
      </c>
      <c r="E17" s="11" t="s">
        <v>6</v>
      </c>
      <c r="F17" s="5">
        <v>2400</v>
      </c>
      <c r="G17" s="5">
        <v>9</v>
      </c>
      <c r="H17" s="6">
        <f t="shared" si="0"/>
        <v>923.07692307692309</v>
      </c>
    </row>
    <row r="18" spans="2:8" x14ac:dyDescent="0.25">
      <c r="B18">
        <v>13</v>
      </c>
      <c r="C18" s="4" t="s">
        <v>3</v>
      </c>
      <c r="D18" s="10" t="s">
        <v>5</v>
      </c>
      <c r="E18" s="11" t="s">
        <v>6</v>
      </c>
      <c r="F18" s="5">
        <v>530</v>
      </c>
      <c r="G18" s="5">
        <v>4</v>
      </c>
      <c r="H18" s="6">
        <f t="shared" si="0"/>
        <v>1000</v>
      </c>
    </row>
  </sheetData>
  <mergeCells count="2">
    <mergeCell ref="C4:D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GENERAL PARTIEL</vt:lpstr>
      <vt:lpstr>GENERAL</vt:lpstr>
      <vt:lpstr>ST PRYVE 1004</vt:lpstr>
      <vt:lpstr>PISCICULTURE 1704</vt:lpstr>
      <vt:lpstr>PISCICULTURE 1505</vt:lpstr>
      <vt:lpstr> DAMPIERRE 2205</vt:lpstr>
      <vt:lpstr>BOISMORAND 1906</vt:lpstr>
      <vt:lpstr>TRAINOU 2606</vt:lpstr>
      <vt:lpstr>VITRY 0307</vt:lpstr>
      <vt:lpstr>VITRY 1007</vt:lpstr>
      <vt:lpstr>DAMPIERRE 1707</vt:lpstr>
      <vt:lpstr>OUZOUER 2108</vt:lpstr>
      <vt:lpstr>CHATENOY 0409</vt:lpstr>
      <vt:lpstr>DAMPIERRE 1809</vt:lpstr>
      <vt:lpstr>ST PRYVE 2509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Telly</cp:lastModifiedBy>
  <cp:lastPrinted>2019-05-27T13:18:30Z</cp:lastPrinted>
  <dcterms:created xsi:type="dcterms:W3CDTF">2019-02-04T10:36:13Z</dcterms:created>
  <dcterms:modified xsi:type="dcterms:W3CDTF">2020-03-02T11:32:34Z</dcterms:modified>
</cp:coreProperties>
</file>